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southandvalegovuk.sharepoint.com/sites/Strategic-Finance/Shared Documents/Strategic Finance/Systems/Website and Intranet/South/2025-26/"/>
    </mc:Choice>
  </mc:AlternateContent>
  <xr:revisionPtr revIDLastSave="0" documentId="8_{7F8FAAEF-F5CB-44FD-81F3-87237C6967DD}" xr6:coauthVersionLast="47" xr6:coauthVersionMax="47" xr10:uidLastSave="{00000000-0000-0000-0000-000000000000}"/>
  <bookViews>
    <workbookView xWindow="-19320" yWindow="-120" windowWidth="19440" windowHeight="14880" tabRatio="822" xr2:uid="{00000000-000D-0000-FFFF-FFFF00000000}"/>
  </bookViews>
  <sheets>
    <sheet name="Front Page" sheetId="20" r:id="rId1"/>
    <sheet name="Planning Admin" sheetId="1" r:id="rId2"/>
    <sheet name="Planning App 1" sheetId="37" r:id="rId3"/>
    <sheet name="Planning App 2 " sheetId="6" r:id="rId4"/>
    <sheet name="Planning Pre App" sheetId="31" r:id="rId5"/>
    <sheet name="Bldng Regs" sheetId="21" r:id="rId6"/>
    <sheet name="Land Charges" sheetId="28" r:id="rId7"/>
    <sheet name="Legal" sheetId="39" r:id="rId8"/>
    <sheet name="Property" sheetId="42" r:id="rId9"/>
    <sheet name="Toilets" sheetId="46" r:id="rId10"/>
    <sheet name="Community Centre" sheetId="41" r:id="rId11"/>
    <sheet name="Resources" sheetId="2" r:id="rId12"/>
    <sheet name="Arts Centre" sheetId="40" r:id="rId13"/>
    <sheet name="Street Naming" sheetId="30" r:id="rId14"/>
    <sheet name="Sundry Licences" sheetId="7" r:id="rId15"/>
    <sheet name="Premises Licences" sheetId="13" r:id="rId16"/>
    <sheet name="Gaming Licences" sheetId="36" r:id="rId17"/>
    <sheet name="Taxi Licences" sheetId="45" r:id="rId18"/>
    <sheet name="Health and Animals" sheetId="34" r:id="rId19"/>
    <sheet name="Mobile Homes" sheetId="26" r:id="rId20"/>
    <sheet name="Private Water" sheetId="10" r:id="rId21"/>
    <sheet name="Waste" sheetId="25" r:id="rId22"/>
    <sheet name="Cemeteries" sheetId="38" r:id="rId23"/>
    <sheet name="Housing Needs" sheetId="24" r:id="rId24"/>
    <sheet name="Large Event Licences" sheetId="14" r:id="rId25"/>
    <sheet name="Env info" sheetId="33" state="hidden" r:id="rId26"/>
    <sheet name="Car Park Fees" sheetId="35" r:id="rId27"/>
  </sheets>
  <definedNames>
    <definedName name="_xlnm.Print_Area" localSheetId="5">'Bldng Regs'!$B$2:$J$71</definedName>
    <definedName name="_xlnm.Print_Area" localSheetId="25">'Env info'!$A$2:$K$20</definedName>
    <definedName name="_xlnm.Print_Area" localSheetId="0">'Front Page'!$A$1:$C$27</definedName>
    <definedName name="_xlnm.Print_Area" localSheetId="16">'Gaming Licences'!$B$1:$J$25</definedName>
    <definedName name="_xlnm.Print_Area" localSheetId="18">'Health and Animals'!$A$2:$J$65</definedName>
    <definedName name="_xlnm.Print_Area" localSheetId="23">'Housing Needs'!$A$2:$J$14</definedName>
    <definedName name="_xlnm.Print_Area" localSheetId="6">'Land Charges'!$B$2:$K$44</definedName>
    <definedName name="_xlnm.Print_Area" localSheetId="24">'Large Event Licences'!$B$2:$K$20</definedName>
    <definedName name="_xlnm.Print_Area" localSheetId="19">'Mobile Homes'!$A$2:$L$38</definedName>
    <definedName name="_xlnm.Print_Area" localSheetId="1">'Planning Admin'!$B$2:$M$35</definedName>
    <definedName name="_xlnm.Print_Area" localSheetId="3">'Planning App 2 '!$B$2:$M$39</definedName>
    <definedName name="_xlnm.Print_Area" localSheetId="4">'Planning Pre App'!$B$2:$C$26</definedName>
    <definedName name="_xlnm.Print_Area" localSheetId="15">'Premises Licences'!$A$2:$K$40</definedName>
    <definedName name="_xlnm.Print_Area" localSheetId="20">'Private Water'!$A$2:$J$13</definedName>
    <definedName name="_xlnm.Print_Area" localSheetId="11">Resources!$A$2:$J$15</definedName>
    <definedName name="_xlnm.Print_Area" localSheetId="13">'Street Naming'!$A$2:$J$19</definedName>
    <definedName name="_xlnm.Print_Area" localSheetId="14">'Sundry Licences'!$A$2:$K$20</definedName>
    <definedName name="_xlnm.Print_Area" localSheetId="17">'Taxi Licences'!$A$2:$J$42</definedName>
    <definedName name="_xlnm.Print_Area" localSheetId="21">Waste!$A$2:$K$40</definedName>
    <definedName name="_xlnm.Print_Titles" localSheetId="1">'Planning Admin'!$3:$6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1" i="21" l="1"/>
  <c r="J79" i="21"/>
  <c r="J78" i="21"/>
  <c r="J74" i="21"/>
  <c r="J75" i="21"/>
  <c r="J76" i="21"/>
  <c r="I28" i="28"/>
  <c r="K28" i="28"/>
  <c r="K29" i="28"/>
  <c r="K30" i="28"/>
  <c r="K31" i="28"/>
  <c r="I32" i="28"/>
  <c r="K32" i="28"/>
  <c r="I33" i="28"/>
  <c r="K33" i="28"/>
  <c r="I34" i="28"/>
  <c r="K34" i="28"/>
  <c r="I35" i="28"/>
  <c r="K35" i="28"/>
  <c r="I36" i="28"/>
  <c r="K36" i="28"/>
  <c r="I37" i="28"/>
  <c r="K37" i="28"/>
  <c r="I38" i="28"/>
  <c r="K38" i="28"/>
  <c r="I39" i="28"/>
  <c r="K39" i="28"/>
  <c r="I40" i="28"/>
  <c r="K40" i="28"/>
  <c r="K27" i="28"/>
  <c r="I27" i="28"/>
  <c r="I24" i="28"/>
  <c r="K22" i="28"/>
  <c r="K23" i="28"/>
  <c r="I20" i="28"/>
  <c r="K20" i="28" s="1"/>
  <c r="I21" i="28"/>
  <c r="I22" i="28"/>
  <c r="I19" i="28"/>
  <c r="K18" i="28"/>
  <c r="K19" i="28"/>
  <c r="K21" i="28"/>
  <c r="I17" i="28"/>
  <c r="K12" i="28"/>
  <c r="K13" i="28"/>
  <c r="K14" i="28"/>
  <c r="I11" i="28"/>
  <c r="K11" i="28" s="1"/>
  <c r="I12" i="28"/>
  <c r="I14" i="28"/>
  <c r="K19" i="7" l="1"/>
  <c r="K20" i="7"/>
  <c r="K21" i="7"/>
  <c r="K22" i="7"/>
  <c r="K23" i="7"/>
  <c r="J91" i="36"/>
  <c r="J90" i="36"/>
  <c r="J88" i="36"/>
  <c r="J87" i="36"/>
  <c r="J86" i="36"/>
  <c r="J85" i="36"/>
  <c r="J83" i="36"/>
  <c r="J82" i="36"/>
  <c r="J81" i="36"/>
  <c r="J80" i="36"/>
  <c r="J79" i="36"/>
  <c r="J78" i="36"/>
  <c r="J76" i="36"/>
  <c r="J75" i="36"/>
  <c r="J74" i="36"/>
  <c r="J73" i="36"/>
  <c r="J72" i="36"/>
  <c r="J71" i="36"/>
  <c r="J69" i="36"/>
  <c r="J68" i="36"/>
  <c r="J67" i="36"/>
  <c r="J66" i="36"/>
  <c r="J58" i="36"/>
  <c r="J59" i="36"/>
  <c r="J60" i="36"/>
  <c r="J61" i="36"/>
  <c r="J62" i="36"/>
  <c r="J63" i="36"/>
  <c r="J64" i="36"/>
  <c r="J47" i="38" l="1"/>
  <c r="H46" i="38"/>
  <c r="J46" i="38" s="1"/>
  <c r="J45" i="38"/>
  <c r="J44" i="38"/>
  <c r="J43" i="38"/>
  <c r="J42" i="38"/>
  <c r="J30" i="38"/>
  <c r="J29" i="38"/>
  <c r="J28" i="38"/>
  <c r="J19" i="38"/>
  <c r="J18" i="38"/>
  <c r="J17" i="38"/>
  <c r="J16" i="38"/>
  <c r="J15" i="38"/>
  <c r="I47" i="41"/>
  <c r="K47" i="41"/>
  <c r="J20" i="24" l="1"/>
  <c r="G36" i="21" l="1"/>
  <c r="G35" i="21"/>
  <c r="G34" i="21"/>
  <c r="G33" i="21"/>
  <c r="G31" i="21"/>
  <c r="G30" i="21"/>
  <c r="G29" i="21"/>
  <c r="G28" i="21"/>
  <c r="G27" i="21"/>
  <c r="G26" i="21"/>
  <c r="G25" i="21"/>
  <c r="G49" i="21"/>
  <c r="G48" i="21"/>
  <c r="G47" i="21"/>
  <c r="G46" i="21"/>
  <c r="G45" i="21"/>
  <c r="G44" i="21"/>
  <c r="G43" i="21"/>
  <c r="G77" i="21"/>
  <c r="G76" i="21"/>
  <c r="G75" i="21"/>
  <c r="G74" i="21"/>
  <c r="G8" i="21"/>
  <c r="J27" i="39"/>
  <c r="J28" i="39"/>
  <c r="J29" i="39"/>
  <c r="J30" i="39"/>
  <c r="J31" i="39"/>
  <c r="J32" i="39"/>
  <c r="J33" i="39"/>
  <c r="J34" i="39"/>
  <c r="J35" i="39"/>
  <c r="J36" i="39"/>
  <c r="J37" i="39"/>
  <c r="K21" i="1"/>
  <c r="K68" i="25"/>
  <c r="K67" i="25"/>
  <c r="K65" i="25"/>
  <c r="K64" i="25"/>
  <c r="K62" i="25"/>
  <c r="K61" i="25"/>
  <c r="K59" i="25"/>
  <c r="K58" i="25"/>
  <c r="K44" i="25"/>
  <c r="K43" i="25"/>
  <c r="K41" i="25"/>
  <c r="K40" i="25"/>
  <c r="K38" i="25"/>
  <c r="K37" i="25"/>
  <c r="L7" i="26"/>
  <c r="J57" i="34"/>
  <c r="K43" i="13"/>
  <c r="E64" i="13"/>
  <c r="G64" i="13" s="1"/>
  <c r="J10" i="24" l="1"/>
  <c r="L22" i="26"/>
  <c r="L21" i="26"/>
  <c r="J39" i="38" l="1"/>
  <c r="J24" i="34" l="1"/>
  <c r="J43" i="45"/>
  <c r="J42" i="45"/>
  <c r="J41" i="45"/>
  <c r="J40" i="45"/>
  <c r="J39" i="45"/>
  <c r="J38" i="45"/>
  <c r="J37" i="45"/>
  <c r="J17" i="45"/>
  <c r="J18" i="45"/>
  <c r="J26" i="45"/>
  <c r="J27" i="45"/>
  <c r="I11" i="41" l="1"/>
  <c r="I10" i="41"/>
  <c r="I9" i="41"/>
  <c r="K47" i="42"/>
  <c r="K16" i="42"/>
  <c r="K17" i="42"/>
  <c r="K7" i="42"/>
  <c r="K9" i="42"/>
  <c r="K10" i="42"/>
  <c r="K11" i="42"/>
  <c r="K12" i="42"/>
  <c r="K13" i="42"/>
  <c r="K14" i="42"/>
  <c r="K15" i="42"/>
  <c r="K8" i="42"/>
  <c r="K11" i="41" l="1"/>
  <c r="K10" i="41"/>
  <c r="K9" i="41"/>
  <c r="K41" i="42"/>
  <c r="K40" i="42"/>
  <c r="K39" i="42"/>
  <c r="K38" i="42"/>
  <c r="K53" i="42"/>
  <c r="J9" i="24"/>
  <c r="J77" i="21" l="1"/>
  <c r="J49" i="21"/>
  <c r="J48" i="21"/>
  <c r="J47" i="21"/>
  <c r="J46" i="21"/>
  <c r="J45" i="21"/>
  <c r="J44" i="21"/>
  <c r="J43" i="21"/>
  <c r="J36" i="21"/>
  <c r="J35" i="21"/>
  <c r="J34" i="21"/>
  <c r="J33" i="21"/>
  <c r="J31" i="21"/>
  <c r="J30" i="21"/>
  <c r="J29" i="21"/>
  <c r="J28" i="21"/>
  <c r="J27" i="21"/>
  <c r="J26" i="21"/>
  <c r="J25" i="21"/>
  <c r="J8" i="21"/>
  <c r="J15" i="39"/>
  <c r="J16" i="39"/>
  <c r="J17" i="39"/>
  <c r="J18" i="39"/>
  <c r="J19" i="39"/>
  <c r="J20" i="39"/>
  <c r="J21" i="39"/>
  <c r="J14" i="39"/>
  <c r="J12" i="39"/>
  <c r="K77" i="25"/>
  <c r="K74" i="25"/>
  <c r="K86" i="25"/>
  <c r="K71" i="25"/>
  <c r="H13" i="34" l="1"/>
  <c r="J13" i="34" s="1"/>
  <c r="J34" i="45"/>
  <c r="J33" i="45"/>
  <c r="J32" i="45"/>
  <c r="J31" i="45"/>
  <c r="J30" i="45"/>
  <c r="J29" i="45"/>
  <c r="J28" i="45"/>
  <c r="J25" i="45"/>
  <c r="J24" i="45"/>
  <c r="J21" i="45"/>
  <c r="J20" i="45"/>
  <c r="J19" i="45"/>
  <c r="J16" i="45"/>
  <c r="J15" i="45"/>
  <c r="J12" i="45"/>
  <c r="J11" i="45"/>
  <c r="J10" i="45"/>
  <c r="J9" i="45"/>
  <c r="K52" i="42" l="1"/>
  <c r="K51" i="42"/>
  <c r="K50" i="42"/>
  <c r="K46" i="42"/>
  <c r="K45" i="42"/>
  <c r="K44" i="42"/>
  <c r="K34" i="42"/>
  <c r="K33" i="42"/>
  <c r="K32" i="42"/>
  <c r="K31" i="42"/>
  <c r="K28" i="42"/>
  <c r="K27" i="42"/>
  <c r="K26" i="42"/>
  <c r="K23" i="42"/>
  <c r="K22" i="42"/>
  <c r="H17" i="34" l="1"/>
  <c r="H16" i="34"/>
  <c r="H15" i="34"/>
  <c r="H12" i="34"/>
  <c r="J12" i="34" s="1"/>
  <c r="J9" i="34"/>
  <c r="J25" i="34"/>
  <c r="H49" i="40" l="1"/>
  <c r="J49" i="40" s="1"/>
  <c r="H48" i="40"/>
  <c r="J48" i="40" s="1"/>
  <c r="H42" i="40"/>
  <c r="J42" i="40" s="1"/>
  <c r="H40" i="40"/>
  <c r="J40" i="40" s="1"/>
  <c r="H39" i="40"/>
  <c r="J39" i="40" s="1"/>
  <c r="H29" i="40"/>
  <c r="H28" i="40"/>
  <c r="J28" i="40" s="1"/>
  <c r="H26" i="40"/>
  <c r="J26" i="40" s="1"/>
  <c r="H25" i="40"/>
  <c r="J25" i="40" s="1"/>
  <c r="H21" i="40"/>
  <c r="H20" i="40"/>
  <c r="J20" i="40" s="1"/>
  <c r="H18" i="40"/>
  <c r="J18" i="40" s="1"/>
  <c r="H17" i="40"/>
  <c r="J17" i="40" s="1"/>
  <c r="H16" i="40"/>
  <c r="H14" i="40"/>
  <c r="H13" i="40"/>
  <c r="H12" i="40"/>
  <c r="J12" i="40" s="1"/>
  <c r="H10" i="40"/>
  <c r="J10" i="40" s="1"/>
  <c r="H9" i="40"/>
  <c r="J9" i="40" s="1"/>
  <c r="I49" i="41"/>
  <c r="I41" i="41"/>
  <c r="K41" i="41" s="1"/>
  <c r="I38" i="41"/>
  <c r="I29" i="41"/>
  <c r="K29" i="41" s="1"/>
  <c r="I26" i="41"/>
  <c r="I22" i="41"/>
  <c r="K22" i="41" s="1"/>
  <c r="I21" i="41"/>
  <c r="I20" i="41"/>
  <c r="K20" i="41" s="1"/>
  <c r="I17" i="41"/>
  <c r="I15" i="41"/>
  <c r="I14" i="41"/>
  <c r="K14" i="41" s="1"/>
  <c r="I13" i="41"/>
  <c r="K13" i="41" s="1"/>
  <c r="H15" i="40" l="1"/>
  <c r="J15" i="40" s="1"/>
  <c r="H23" i="40"/>
  <c r="J23" i="40" s="1"/>
  <c r="H37" i="40"/>
  <c r="J37" i="40" s="1"/>
  <c r="H43" i="40"/>
  <c r="J43" i="40" s="1"/>
  <c r="H45" i="40"/>
  <c r="J45" i="40" s="1"/>
  <c r="J21" i="40"/>
  <c r="J29" i="40"/>
  <c r="J14" i="40"/>
  <c r="H22" i="40"/>
  <c r="J22" i="40" s="1"/>
  <c r="H30" i="40"/>
  <c r="J30" i="40" s="1"/>
  <c r="H44" i="40"/>
  <c r="J44" i="40" s="1"/>
  <c r="I42" i="41"/>
  <c r="K42" i="41" s="1"/>
  <c r="K49" i="41"/>
  <c r="H8" i="40"/>
  <c r="J8" i="40" s="1"/>
  <c r="J13" i="40"/>
  <c r="H24" i="40"/>
  <c r="J24" i="40" s="1"/>
  <c r="H38" i="40"/>
  <c r="J38" i="40" s="1"/>
  <c r="H46" i="40"/>
  <c r="J46" i="40" s="1"/>
  <c r="H11" i="40"/>
  <c r="J11" i="40" s="1"/>
  <c r="J16" i="40"/>
  <c r="H19" i="40"/>
  <c r="J19" i="40" s="1"/>
  <c r="H27" i="40"/>
  <c r="J27" i="40" s="1"/>
  <c r="H41" i="40"/>
  <c r="J41" i="40" s="1"/>
  <c r="H47" i="40"/>
  <c r="J47" i="40" s="1"/>
  <c r="K38" i="41"/>
  <c r="I43" i="41"/>
  <c r="K43" i="41" s="1"/>
  <c r="I23" i="41"/>
  <c r="K23" i="41" s="1"/>
  <c r="I46" i="41"/>
  <c r="K46" i="41" s="1"/>
  <c r="I37" i="41"/>
  <c r="K37" i="41" s="1"/>
  <c r="K17" i="41"/>
  <c r="K15" i="41"/>
  <c r="I19" i="41"/>
  <c r="K19" i="41" s="1"/>
  <c r="K26" i="41"/>
  <c r="I27" i="41"/>
  <c r="K27" i="41" s="1"/>
  <c r="K21" i="41"/>
  <c r="I16" i="41"/>
  <c r="K16" i="41" s="1"/>
  <c r="J26" i="39"/>
  <c r="J11" i="39"/>
  <c r="J10" i="39"/>
  <c r="J9" i="39"/>
  <c r="J8" i="39"/>
  <c r="J7" i="39"/>
  <c r="H38" i="38" l="1"/>
  <c r="K88" i="25"/>
  <c r="K85" i="25"/>
  <c r="K83" i="25"/>
  <c r="K82" i="25"/>
  <c r="K80" i="25"/>
  <c r="K79" i="25"/>
  <c r="K76" i="25"/>
  <c r="K73" i="25"/>
  <c r="K70" i="25"/>
  <c r="K47" i="25"/>
  <c r="K46" i="25"/>
  <c r="K61" i="13"/>
  <c r="K60" i="13"/>
  <c r="K59" i="13"/>
  <c r="K58" i="13"/>
  <c r="K57" i="13"/>
  <c r="K56" i="13"/>
  <c r="K55" i="13"/>
  <c r="K54" i="13"/>
  <c r="K53" i="13"/>
  <c r="K52" i="13"/>
  <c r="K51" i="13"/>
  <c r="K50" i="13"/>
  <c r="K49" i="13"/>
  <c r="K48" i="13"/>
  <c r="K47" i="13"/>
  <c r="I64" i="13" l="1"/>
  <c r="K64" i="13" s="1"/>
  <c r="J17" i="34" l="1"/>
  <c r="J16" i="34"/>
  <c r="J15" i="34"/>
  <c r="J37" i="38"/>
  <c r="J36" i="38"/>
  <c r="J34" i="38"/>
  <c r="J24" i="38"/>
  <c r="J25" i="38"/>
  <c r="J38" i="38"/>
  <c r="J35" i="38"/>
  <c r="J12" i="38"/>
  <c r="J11" i="38"/>
  <c r="J10" i="38"/>
  <c r="J9" i="38"/>
  <c r="J23" i="38"/>
  <c r="J8" i="38"/>
  <c r="L20" i="26" l="1"/>
  <c r="J50" i="34" l="1"/>
  <c r="J49" i="34"/>
  <c r="J48" i="34"/>
  <c r="J47" i="34"/>
  <c r="J42" i="34"/>
  <c r="J41" i="34"/>
  <c r="J40" i="34"/>
  <c r="J39" i="34"/>
  <c r="J38" i="34"/>
  <c r="J37" i="34"/>
  <c r="J36" i="34"/>
  <c r="J35" i="34"/>
  <c r="J18" i="34"/>
  <c r="J23" i="34"/>
  <c r="J22" i="34"/>
  <c r="J21" i="34"/>
  <c r="K27" i="25"/>
  <c r="K32" i="25"/>
  <c r="K30" i="25"/>
  <c r="K28" i="25"/>
  <c r="K24" i="28" l="1"/>
  <c r="K17" i="28"/>
  <c r="I7" i="28" l="1"/>
  <c r="K7" i="28" s="1"/>
  <c r="K23" i="13"/>
  <c r="K21" i="13"/>
  <c r="K12" i="13"/>
  <c r="K14" i="13"/>
  <c r="J18" i="24" l="1"/>
  <c r="J16" i="24"/>
  <c r="J13" i="24" l="1"/>
  <c r="L26" i="26"/>
  <c r="I34" i="25" l="1"/>
  <c r="K34" i="25" s="1"/>
  <c r="J7" i="10"/>
  <c r="J7" i="30" l="1"/>
  <c r="J18" i="30"/>
  <c r="L44" i="26"/>
  <c r="L43" i="26"/>
  <c r="L42" i="26"/>
  <c r="L39" i="26"/>
  <c r="L38" i="26"/>
  <c r="L37" i="26"/>
  <c r="L41" i="26"/>
  <c r="L36" i="26"/>
  <c r="L19" i="26"/>
  <c r="L18" i="26"/>
  <c r="L17" i="26"/>
  <c r="J28" i="34" l="1"/>
  <c r="J29" i="34"/>
  <c r="J30" i="34"/>
  <c r="J11" i="34"/>
  <c r="J14" i="34"/>
  <c r="J10" i="34"/>
  <c r="J8" i="34"/>
  <c r="J41" i="36"/>
  <c r="J38" i="36"/>
  <c r="J39" i="36"/>
  <c r="J40" i="36"/>
  <c r="J42" i="36"/>
  <c r="J43" i="36"/>
  <c r="J37" i="36"/>
  <c r="J27" i="36"/>
  <c r="J57" i="36" l="1"/>
  <c r="J55" i="36"/>
  <c r="J54" i="36"/>
  <c r="J53" i="36"/>
  <c r="J52" i="36"/>
  <c r="J51" i="36"/>
  <c r="J50" i="36"/>
  <c r="J49" i="36"/>
  <c r="J48" i="36"/>
  <c r="J47" i="36"/>
  <c r="J45" i="36"/>
  <c r="J44" i="36"/>
  <c r="J35" i="36"/>
  <c r="J34" i="36"/>
  <c r="J33" i="36"/>
  <c r="J32" i="36"/>
  <c r="J31" i="36"/>
  <c r="J30" i="36"/>
  <c r="J29" i="36"/>
  <c r="J28" i="36"/>
  <c r="J25" i="36"/>
  <c r="J24" i="36"/>
  <c r="J23" i="36"/>
  <c r="J22" i="36"/>
  <c r="J21" i="36"/>
  <c r="J20" i="36"/>
  <c r="J19" i="36"/>
  <c r="J18" i="36"/>
  <c r="J17" i="36"/>
  <c r="J15" i="36"/>
  <c r="J14" i="36"/>
  <c r="J13" i="36"/>
  <c r="J12" i="36"/>
  <c r="J11" i="36"/>
  <c r="J10" i="36"/>
  <c r="J9" i="36"/>
  <c r="J8" i="36"/>
  <c r="J7" i="36"/>
  <c r="K14" i="7" l="1"/>
  <c r="K18" i="7"/>
  <c r="K30" i="13" l="1"/>
  <c r="K29" i="13"/>
  <c r="K28" i="13"/>
  <c r="K27" i="13"/>
  <c r="K26" i="13"/>
  <c r="K22" i="13"/>
  <c r="K20" i="13"/>
  <c r="K19" i="13"/>
  <c r="K18" i="13"/>
  <c r="K17" i="13"/>
  <c r="K13" i="13"/>
  <c r="K11" i="13"/>
  <c r="K10" i="13"/>
  <c r="K9" i="13"/>
  <c r="K8" i="13"/>
  <c r="K11" i="7" l="1"/>
  <c r="K10" i="7"/>
  <c r="K9" i="7"/>
  <c r="K8" i="7"/>
  <c r="J14" i="24" l="1"/>
  <c r="K23" i="25"/>
  <c r="K22" i="25"/>
  <c r="K19" i="25"/>
  <c r="K18" i="25"/>
  <c r="K17" i="25"/>
  <c r="K16" i="25"/>
  <c r="K12" i="25"/>
  <c r="K11" i="25"/>
  <c r="K10" i="25"/>
  <c r="I9" i="28" l="1"/>
  <c r="K9" i="28" s="1"/>
  <c r="K8" i="28"/>
  <c r="I10" i="28" l="1"/>
  <c r="K10" i="28" s="1"/>
  <c r="J9" i="6" l="1"/>
  <c r="L11" i="26" l="1"/>
  <c r="L9" i="26"/>
  <c r="K10" i="1" l="1"/>
  <c r="K9" i="1"/>
  <c r="J26" i="6" l="1"/>
  <c r="L26" i="6" s="1"/>
  <c r="J23" i="6"/>
  <c r="L23" i="6" s="1"/>
  <c r="L14" i="6"/>
  <c r="L11" i="6"/>
  <c r="L9" i="6"/>
  <c r="L8" i="6"/>
  <c r="M35" i="1"/>
  <c r="M33" i="1"/>
  <c r="K31" i="1"/>
  <c r="M31" i="1" s="1"/>
  <c r="K30" i="1"/>
  <c r="M30" i="1" s="1"/>
  <c r="K29" i="1"/>
  <c r="M29" i="1" s="1"/>
  <c r="K26" i="1"/>
  <c r="M26" i="1" s="1"/>
  <c r="K25" i="1"/>
  <c r="M25" i="1" s="1"/>
  <c r="K24" i="1"/>
  <c r="M24" i="1" s="1"/>
  <c r="K20" i="1"/>
  <c r="M20" i="1" s="1"/>
  <c r="K18" i="1"/>
  <c r="M18" i="1" s="1"/>
  <c r="K17" i="1"/>
  <c r="M17" i="1" s="1"/>
  <c r="M10" i="1"/>
  <c r="M9" i="1"/>
  <c r="J12" i="6" l="1"/>
  <c r="L12" i="6" s="1"/>
  <c r="J20" i="6"/>
  <c r="L20" i="6" s="1"/>
  <c r="J34" i="6"/>
  <c r="L34" i="6" s="1"/>
  <c r="J15" i="6"/>
  <c r="L15" i="6" s="1"/>
  <c r="J29" i="6"/>
  <c r="L29" i="6" s="1"/>
  <c r="L34" i="26" l="1"/>
  <c r="L33" i="26"/>
  <c r="L32" i="26"/>
  <c r="L31" i="26"/>
  <c r="L29" i="26"/>
  <c r="L28" i="26"/>
  <c r="L27" i="26"/>
  <c r="J11" i="30" l="1"/>
  <c r="J12" i="30"/>
  <c r="J13" i="30"/>
  <c r="J14" i="30"/>
  <c r="J15" i="30"/>
  <c r="J16" i="30"/>
  <c r="J17" i="30"/>
  <c r="J8" i="10" l="1"/>
  <c r="H9" i="33" l="1"/>
  <c r="J9" i="33" s="1"/>
  <c r="H18" i="33"/>
  <c r="J18" i="33" s="1"/>
  <c r="H20" i="33"/>
  <c r="J20" i="33" s="1"/>
  <c r="J10" i="10"/>
  <c r="J9" i="10"/>
  <c r="J18" i="14"/>
  <c r="J17" i="14"/>
  <c r="J16" i="14"/>
  <c r="J15" i="14"/>
  <c r="J14" i="14"/>
  <c r="J13" i="14"/>
  <c r="J12" i="14"/>
  <c r="J11" i="14"/>
  <c r="J10" i="14"/>
  <c r="J9" i="14"/>
  <c r="J8" i="14"/>
  <c r="J12" i="2"/>
  <c r="J11" i="2"/>
  <c r="J10" i="2"/>
  <c r="J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Bell, John</author>
  </authors>
  <commentList>
    <comment ref="B63" authorId="0" shapeId="0" xr:uid="{DEB9B76C-5907-496F-90AD-E6B2A6193D12}">
      <text>
        <r>
          <rPr>
            <b/>
            <sz val="9"/>
            <color indexed="81"/>
            <rFont val="Tahoma"/>
            <family val="2"/>
          </rPr>
          <t>Bell, John:</t>
        </r>
        <r>
          <rPr>
            <sz val="9"/>
            <color indexed="81"/>
            <rFont val="Tahoma"/>
            <family val="2"/>
          </rPr>
          <t xml:space="preserve">
Are these not the same as on CS&amp;L 1 large events that we are advised not to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tc={E067C600-FC02-4231-BE90-E9014BCD4BCB}</author>
  </authors>
  <commentList>
    <comment ref="B12" authorId="0" shapeId="0" xr:uid="{E067C600-FC02-4231-BE90-E9014BCD4BCB}">
      <text>
        <t xml:space="preserve">[Threaded comment]
Your version of Excel allows you to read this threaded comment; however, any edits to it will get removed if the file is opened in a newer version of Excel. Learn more: https://go.microsoft.com/fwlink/?linkid=870924
Comment:
    These fees are set by Defra.  Haven’t changes in about 5 years.  It is not just one fee either, each different process has a different fee.
</t>
      </text>
    </comment>
  </commentList>
</comments>
</file>

<file path=xl/sharedStrings.xml><?xml version="1.0" encoding="utf-8"?>
<sst xmlns="http://schemas.openxmlformats.org/spreadsheetml/2006/main" count="1994" uniqueCount="915">
  <si>
    <t>South Oxfordshire District Council</t>
  </si>
  <si>
    <t>Fees and Charges</t>
  </si>
  <si>
    <t>2025/26</t>
  </si>
  <si>
    <t>Planning Services</t>
  </si>
  <si>
    <t>2024/25</t>
  </si>
  <si>
    <t>Basic Charge</t>
  </si>
  <si>
    <t>VAT</t>
  </si>
  <si>
    <t>Total charge</t>
  </si>
  <si>
    <t>£</t>
  </si>
  <si>
    <t>General Administration</t>
  </si>
  <si>
    <t/>
  </si>
  <si>
    <t>Access to Information/Inspection of Background Documents</t>
  </si>
  <si>
    <t>a</t>
  </si>
  <si>
    <t>Charge per document (after Committee date)</t>
  </si>
  <si>
    <t>b</t>
  </si>
  <si>
    <t>Where documents are listed under a general description (after Committee date)</t>
  </si>
  <si>
    <t>c</t>
  </si>
  <si>
    <t>During 5 days prior to Committee date only</t>
  </si>
  <si>
    <t>Note: Members of the public may only inspect background documents 3 days prior to Committee date or thereafter.</t>
  </si>
  <si>
    <t xml:space="preserve"> </t>
  </si>
  <si>
    <t>Administration Charge for Services Rendered</t>
  </si>
  <si>
    <t>Minutes/Agendas</t>
  </si>
  <si>
    <t>Per Annum</t>
  </si>
  <si>
    <t>Single Agenda</t>
  </si>
  <si>
    <t>Parish/Town Councils Per Annum</t>
  </si>
  <si>
    <t>Libraries</t>
  </si>
  <si>
    <t>Dyeline Prints (Any type, with due regard to copyright restrictions)</t>
  </si>
  <si>
    <t>A2 Size</t>
  </si>
  <si>
    <t>A1 Size</t>
  </si>
  <si>
    <t>From Paper Roll Larger than A1 Size</t>
  </si>
  <si>
    <t xml:space="preserve">Photocopying - (per sheet)               </t>
  </si>
  <si>
    <t>A4 size and foolscap</t>
  </si>
  <si>
    <t>A3 size</t>
  </si>
  <si>
    <t>A4 &amp; A3 Colour Copies</t>
  </si>
  <si>
    <t>Design Guide</t>
  </si>
  <si>
    <t>Local Plan</t>
  </si>
  <si>
    <t>PLANNING APPLICATIONS</t>
  </si>
  <si>
    <t>(This document is based upon "The Town and Country Planning (Fees for Applications, Deemed Applications, Requests and Site Visits) (England) Regulations 2012" (As amended))</t>
  </si>
  <si>
    <t>Planning application fees are set by central government. Use this link to CLG planning portal.</t>
  </si>
  <si>
    <t>http://ecab.planningportal.co.uk/uploads/english_application_fees.pdf</t>
  </si>
  <si>
    <t xml:space="preserve">           £</t>
  </si>
  <si>
    <t xml:space="preserve">Planning Applications – Maps </t>
  </si>
  <si>
    <t>Up to 6 maps (one charge for the set):</t>
  </si>
  <si>
    <t xml:space="preserve"> 1:500 scale*</t>
  </si>
  <si>
    <t xml:space="preserve"> plus admin fee #</t>
  </si>
  <si>
    <t xml:space="preserve"> 1:1250 scale*</t>
  </si>
  <si>
    <t xml:space="preserve"> 1:2500 scale*</t>
  </si>
  <si>
    <t>*All maps are provided by the National maps Centre and are subject to change if the O.S. increase their fees</t>
  </si>
  <si>
    <t># Only one admin fee is charged regardless of the number of maps purchased.</t>
  </si>
  <si>
    <t>Planning Applications - Weekly Press Lists</t>
  </si>
  <si>
    <t>Planning Decision Notices</t>
  </si>
  <si>
    <t xml:space="preserve">Notice requested  </t>
  </si>
  <si>
    <t>Section 52 Agreement</t>
  </si>
  <si>
    <t>Per copy of Agreement</t>
  </si>
  <si>
    <t>Section 106 Agreements</t>
  </si>
  <si>
    <t>Compilation of Agreement.  Minimum charge increased at Officer's discretion</t>
  </si>
  <si>
    <t>Tree Preservation Orders</t>
  </si>
  <si>
    <t>Per copy of order</t>
  </si>
  <si>
    <t>Planning Pre-application</t>
  </si>
  <si>
    <t>Appendix B</t>
  </si>
  <si>
    <t>Residential Development (incl. change of use)</t>
  </si>
  <si>
    <t>Written Advice</t>
  </si>
  <si>
    <t>Meeting &amp; Written Advice</t>
  </si>
  <si>
    <t>Site Visit &amp; Written Advice</t>
  </si>
  <si>
    <t>1-2 dwellings</t>
  </si>
  <si>
    <t>£839.28 + VAT</t>
  </si>
  <si>
    <t>£981.67 + VAT</t>
  </si>
  <si>
    <t>£1,122.90 + VAT</t>
  </si>
  <si>
    <t>£868.85 + VAT</t>
  </si>
  <si>
    <t>£1,016.02 + VAT</t>
  </si>
  <si>
    <t>£1,162.20 + VAT</t>
  </si>
  <si>
    <t>3-4 dwellings</t>
  </si>
  <si>
    <t>£983.98 + VAT</t>
  </si>
  <si>
    <t>£1,337.06 + VAT</t>
  </si>
  <si>
    <t>£1,018.42 + VAT</t>
  </si>
  <si>
    <t>£1,383.85 + VAT</t>
  </si>
  <si>
    <t>5-9 dwellings</t>
  </si>
  <si>
    <t>£1,256.02 + VAT</t>
  </si>
  <si>
    <t>£1,562.79 + VAT</t>
  </si>
  <si>
    <t>£1,875.35 + VAT</t>
  </si>
  <si>
    <t>£1,299.98 + VAT</t>
  </si>
  <si>
    <t>£1,617.49 + VAT</t>
  </si>
  <si>
    <t>£1,940.99 + VAT</t>
  </si>
  <si>
    <t>10-20 dwellings</t>
  </si>
  <si>
    <t>£1,609.10 + VAT</t>
  </si>
  <si>
    <t>£2,407.86 + VAT</t>
  </si>
  <si>
    <t>£2,824.61 + VAT</t>
  </si>
  <si>
    <t>£1,665.42 + VAT</t>
  </si>
  <si>
    <t>£2,492.14 + VAT</t>
  </si>
  <si>
    <t>£2,923.47 + VAT</t>
  </si>
  <si>
    <t>21-99 dwellings</t>
  </si>
  <si>
    <t>£2,049.00 + VAT</t>
  </si>
  <si>
    <t>£3,491.4 + VAT</t>
  </si>
  <si>
    <t>£3,982.23 + VAT</t>
  </si>
  <si>
    <t>£2,120.71 + VAT</t>
  </si>
  <si>
    <t>£3,613.60 + VAT</t>
  </si>
  <si>
    <t>£4,121.61 + VAT</t>
  </si>
  <si>
    <t>100+ dwellings</t>
  </si>
  <si>
    <t>N/A</t>
  </si>
  <si>
    <t>10% Planning Application Fee</t>
  </si>
  <si>
    <t>Bespoke</t>
  </si>
  <si>
    <t>Any follow up letters required will be at a bespoke price</t>
  </si>
  <si>
    <t>Commercial Development (incl. change of use)</t>
  </si>
  <si>
    <r>
      <t>Gross Floor Space (M</t>
    </r>
    <r>
      <rPr>
        <b/>
        <vertAlign val="superscript"/>
        <sz val="12"/>
        <rFont val="Arial"/>
        <family val="2"/>
      </rPr>
      <t>2</t>
    </r>
    <r>
      <rPr>
        <b/>
        <sz val="12"/>
        <rFont val="Arial"/>
        <family val="2"/>
      </rPr>
      <t>)</t>
    </r>
  </si>
  <si>
    <t>Change of use with no operational development, proposed internal alterations and/or fenestration changes to existing commercial buildings only</t>
  </si>
  <si>
    <t>£298.59 + VAT</t>
  </si>
  <si>
    <t>£309.04 + VAT</t>
  </si>
  <si>
    <t>0 - 250 - changes of use and extensions</t>
  </si>
  <si>
    <t>£826.88 + VAT</t>
  </si>
  <si>
    <t>£921.11 + VAT</t>
  </si>
  <si>
    <t>£1,154.50 + VAT</t>
  </si>
  <si>
    <t>£855.825 + VAT</t>
  </si>
  <si>
    <t>£953.34 + VAT</t>
  </si>
  <si>
    <t>£1,194.91 + VAT</t>
  </si>
  <si>
    <t>251 - 999 - changes of use and extensions</t>
  </si>
  <si>
    <t>£1,561.88 + VAT</t>
  </si>
  <si>
    <t>£1,664.20 + VAT</t>
  </si>
  <si>
    <t>£1,766.54 + VAT</t>
  </si>
  <si>
    <t>£1,616.54 + VAT</t>
  </si>
  <si>
    <t>£1,722.45 + VAT</t>
  </si>
  <si>
    <t>£1,828.36 + VAT</t>
  </si>
  <si>
    <t>1,000 - 2,499 - changes of use and extensions</t>
  </si>
  <si>
    <t>£2,526.57 + VAT</t>
  </si>
  <si>
    <t>£2,635.36 + VAT</t>
  </si>
  <si>
    <t>£2,744.16 + VAT</t>
  </si>
  <si>
    <t>£2,614.99 + VAT</t>
  </si>
  <si>
    <t>£2,727.60 + VAT</t>
  </si>
  <si>
    <t>£2,840.20 + VAT</t>
  </si>
  <si>
    <t>Over 2,500 - extensions</t>
  </si>
  <si>
    <t>Over 2,500 - changes of use only</t>
  </si>
  <si>
    <t>New</t>
  </si>
  <si>
    <t>Rewnewable Energy/ Solar Farm development less than 0.99ha</t>
  </si>
  <si>
    <t>Renewable Energy/ Solar Farm developments 1.0 ha or more in site area</t>
  </si>
  <si>
    <t>Householder Categories of Development</t>
  </si>
  <si>
    <t>Applications directly due to disability</t>
  </si>
  <si>
    <t>No Charge</t>
  </si>
  <si>
    <t>House extensions and alterations and ancillary garden buildings</t>
  </si>
  <si>
    <t>£166.67 + VAT</t>
  </si>
  <si>
    <t>£237.50 + VAT</t>
  </si>
  <si>
    <t>£291.67 + VAT</t>
  </si>
  <si>
    <t>£172.50 + VAT</t>
  </si>
  <si>
    <t>£245.81 + VAT</t>
  </si>
  <si>
    <t>£301.88 + VAT</t>
  </si>
  <si>
    <t>Householder listed building (advice on listed building issues only</t>
  </si>
  <si>
    <t>£150.49 + VAT</t>
  </si>
  <si>
    <t>£202.58 + VAT</t>
  </si>
  <si>
    <t>£254.68 + VAT</t>
  </si>
  <si>
    <t>£155.76 + VAT</t>
  </si>
  <si>
    <t>£209.67 + VAT</t>
  </si>
  <si>
    <t>£263.59 + VAT</t>
  </si>
  <si>
    <t>Conservation area advice (demolition)</t>
  </si>
  <si>
    <t>Householder extensions to listed buildings</t>
  </si>
  <si>
    <t>£306.77 + VAT</t>
  </si>
  <si>
    <t>£317.51 + VAT</t>
  </si>
  <si>
    <t>Advertisement Consent</t>
  </si>
  <si>
    <t>£101.67 + VAT</t>
  </si>
  <si>
    <t>Advertisement Consent and Associated Listed Building / Conservation Area Advice</t>
  </si>
  <si>
    <t>£202.50 + VAT</t>
  </si>
  <si>
    <t>Non-householder listed building advice</t>
  </si>
  <si>
    <t>£208.33 + VAT</t>
  </si>
  <si>
    <t>£279.17 + VAT</t>
  </si>
  <si>
    <t>£333.33 + VAT</t>
  </si>
  <si>
    <t>Discharge of planning (and listed building) condition discussions (charge is per condition).  Does not apply to BNG discussions</t>
  </si>
  <si>
    <t>£250.00 + VAT</t>
  </si>
  <si>
    <t>Removal/ Variation of planning condition</t>
  </si>
  <si>
    <t>£345.83 + VAT</t>
  </si>
  <si>
    <t xml:space="preserve">Non-material amendment, is a proposed change to a consented scheme considered non-material </t>
  </si>
  <si>
    <t>£150.83 + VAT</t>
  </si>
  <si>
    <t>Any follow up letters required will be deemed as New Enquiry</t>
  </si>
  <si>
    <t>Specialist Advice</t>
  </si>
  <si>
    <t>Category</t>
  </si>
  <si>
    <t>What is provided</t>
  </si>
  <si>
    <t>Charge</t>
  </si>
  <si>
    <t>EPC exemption advice</t>
  </si>
  <si>
    <t>Letter</t>
  </si>
  <si>
    <t>£154.35 + VAT</t>
  </si>
  <si>
    <t>£160.00 + VAT</t>
  </si>
  <si>
    <t>Pre-tree work application advice 1-5 trees</t>
  </si>
  <si>
    <t>Visit and written report</t>
  </si>
  <si>
    <t>£297.68 + VAT</t>
  </si>
  <si>
    <t>£306.67 + VAT</t>
  </si>
  <si>
    <t>Additional follow up written advice (per request)</t>
  </si>
  <si>
    <t>£101.43 + VAT</t>
  </si>
  <si>
    <t>£105 + VAT</t>
  </si>
  <si>
    <t>Visit and verbal advice</t>
  </si>
  <si>
    <t>£195.14 + VAT</t>
  </si>
  <si>
    <t>Pre-tree work application advice 6-10 trees</t>
  </si>
  <si>
    <t>£402.41 + VAT</t>
  </si>
  <si>
    <t>£415.00 + VAT</t>
  </si>
  <si>
    <t>£170.89 + VAT</t>
  </si>
  <si>
    <t>£177.50 + VAT</t>
  </si>
  <si>
    <t>£264.60 + VAT</t>
  </si>
  <si>
    <t>Pre-tree work application advice 11+ trees</t>
  </si>
  <si>
    <t>Initial bat survey</t>
  </si>
  <si>
    <t>Site visit and report</t>
  </si>
  <si>
    <t>£520.93 + VAT</t>
  </si>
  <si>
    <t>£290.83 + VAT</t>
  </si>
  <si>
    <t>Urban Design Guide Training</t>
  </si>
  <si>
    <t>Training</t>
  </si>
  <si>
    <t>£73.50 + VAT per hour or part thereof</t>
  </si>
  <si>
    <t>£77.18 + VAT per hour or part thereof</t>
  </si>
  <si>
    <t>Advice on producing a Design Guide</t>
  </si>
  <si>
    <t>Advice</t>
  </si>
  <si>
    <t xml:space="preserve">Footpath diversion application: If an Order is made and subsequently confirmed by the Council as unopposed or without reprsentation having been made </t>
  </si>
  <si>
    <t>Administration fee</t>
  </si>
  <si>
    <t>£2,916.67 + VAT</t>
  </si>
  <si>
    <t>£3,105.00 + VAT</t>
  </si>
  <si>
    <t>Footpath diversion application: If an Order receives receives representations/ is opposed but these are subsequently withdrawn and the Council confirms the Order OR an Order receives objections and the Order is withdrawn</t>
  </si>
  <si>
    <t>£3,333.33 + VAT</t>
  </si>
  <si>
    <t>£3622.50 + VAT</t>
  </si>
  <si>
    <t xml:space="preserve">Footpath diversion application: Where the Council is unable to remove objections/ representations received to the Order and it decides the order should be submitted to the Secretary of State for determination </t>
  </si>
  <si>
    <t>£4,375.00 + VAT</t>
  </si>
  <si>
    <t>£4,700.83+ VAT</t>
  </si>
  <si>
    <t>High Hedges complaints</t>
  </si>
  <si>
    <t>Application fee</t>
  </si>
  <si>
    <t>£509.17 + VAT</t>
  </si>
  <si>
    <t>£527.50 + VAT</t>
  </si>
  <si>
    <t>Confirmation of compliance with legal agreements</t>
  </si>
  <si>
    <t>£140.83 + VAT</t>
  </si>
  <si>
    <t>£145.83 + VAT</t>
  </si>
  <si>
    <t>Confirmation of compliance with planning conditions</t>
  </si>
  <si>
    <t>Confirmation of compliance with legal agreements and planning conditions</t>
  </si>
  <si>
    <t>£281.67 + VAT</t>
  </si>
  <si>
    <t>Ecology Advice</t>
  </si>
  <si>
    <t>Category of Development</t>
  </si>
  <si>
    <t>Office\Site Meeting &amp; Written Advice</t>
  </si>
  <si>
    <t>Follow up letter</t>
  </si>
  <si>
    <t>1-9 dwellings</t>
  </si>
  <si>
    <t>£208.37 + VAT</t>
  </si>
  <si>
    <t>£364.65 + VAT</t>
  </si>
  <si>
    <t>£80.83 + VAT</t>
  </si>
  <si>
    <t>£219.17 + VAT</t>
  </si>
  <si>
    <t>£382.50 + VAT</t>
  </si>
  <si>
    <t>£84.17 + VAT</t>
  </si>
  <si>
    <t>10-50 dwellings</t>
  </si>
  <si>
    <t>£446.51+ VAT</t>
  </si>
  <si>
    <t>£446.51 + VAT</t>
  </si>
  <si>
    <t>£469.17 VAT</t>
  </si>
  <si>
    <t>51-199 dwellings</t>
  </si>
  <si>
    <t>£474.08 + VAT</t>
  </si>
  <si>
    <t>£497.50 + VAT</t>
  </si>
  <si>
    <t>200+ dwellings or non-residential</t>
  </si>
  <si>
    <t xml:space="preserve">Building Regulation Charges </t>
  </si>
  <si>
    <t>Effective from 1 April 2024</t>
  </si>
  <si>
    <t>Effective from 1 April 2025</t>
  </si>
  <si>
    <t>Table A Standard Charges for New Built Dwellings</t>
  </si>
  <si>
    <t>Code</t>
  </si>
  <si>
    <t>Description</t>
  </si>
  <si>
    <t>Building Notice Charge</t>
  </si>
  <si>
    <t>(£) (exc VAT)</t>
  </si>
  <si>
    <t>(£) (inc VAT)</t>
  </si>
  <si>
    <t>A02</t>
  </si>
  <si>
    <r>
      <t>New dwelling\conversion to new dwelling up to three storeys, floor area not exceeding 300m</t>
    </r>
    <r>
      <rPr>
        <vertAlign val="superscript"/>
        <sz val="12"/>
        <rFont val="Arial"/>
        <family val="2"/>
      </rPr>
      <t>2</t>
    </r>
  </si>
  <si>
    <t>Notes:</t>
  </si>
  <si>
    <t>Dwellings includes flats</t>
  </si>
  <si>
    <t>Dwellings greater than 500m2 - Seek individual charge</t>
  </si>
  <si>
    <t>Developments exceeding 2 units - Seek individual charge</t>
  </si>
  <si>
    <t>Conversion of building to form more or fewer dwellings - Seek individual charge</t>
  </si>
  <si>
    <t>Supplementary charge may be applied where assessment factors change and/or actual time spent is greater that original estimate</t>
  </si>
  <si>
    <t>Please note that projects where more than 6 dwellings are proposed will be calculated on an individual basis</t>
  </si>
  <si>
    <t>Table B - Standard Charges for extensions to a single building</t>
  </si>
  <si>
    <t>B01</t>
  </si>
  <si>
    <r>
      <t>Erection or extension of a single storey detached or attached garage or carport, floor area not exceeding 40m</t>
    </r>
    <r>
      <rPr>
        <vertAlign val="superscript"/>
        <sz val="12"/>
        <rFont val="Arial"/>
        <family val="2"/>
      </rPr>
      <t>2</t>
    </r>
  </si>
  <si>
    <t>B1A</t>
  </si>
  <si>
    <r>
      <t>Erection or extension of a single storey detached or attached garage or carport, floor area exceeding 40m</t>
    </r>
    <r>
      <rPr>
        <vertAlign val="superscript"/>
        <sz val="12"/>
        <rFont val="Arial"/>
        <family val="2"/>
      </rPr>
      <t>2</t>
    </r>
    <r>
      <rPr>
        <sz val="12"/>
        <rFont val="Arial"/>
        <family val="2"/>
      </rPr>
      <t xml:space="preserve"> but not exceeding 60m</t>
    </r>
    <r>
      <rPr>
        <vertAlign val="superscript"/>
        <sz val="12"/>
        <rFont val="Arial"/>
        <family val="2"/>
      </rPr>
      <t>2</t>
    </r>
  </si>
  <si>
    <t>B02</t>
  </si>
  <si>
    <r>
      <t>Single storey extension, floor area not exceeding 10m</t>
    </r>
    <r>
      <rPr>
        <vertAlign val="superscript"/>
        <sz val="12"/>
        <rFont val="Arial"/>
        <family val="2"/>
      </rPr>
      <t>2</t>
    </r>
  </si>
  <si>
    <t>B3A</t>
  </si>
  <si>
    <r>
      <t>Single storey extension, floor area exceeding 10m</t>
    </r>
    <r>
      <rPr>
        <vertAlign val="superscript"/>
        <sz val="12"/>
        <rFont val="Arial"/>
        <family val="2"/>
      </rPr>
      <t>2</t>
    </r>
    <r>
      <rPr>
        <sz val="12"/>
        <rFont val="Arial"/>
        <family val="2"/>
      </rPr>
      <t xml:space="preserve"> but not exceeding 40m</t>
    </r>
    <r>
      <rPr>
        <vertAlign val="superscript"/>
        <sz val="12"/>
        <rFont val="Arial"/>
        <family val="2"/>
      </rPr>
      <t>2</t>
    </r>
  </si>
  <si>
    <t>B04</t>
  </si>
  <si>
    <r>
      <t>Single storey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</si>
  <si>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t>B06</t>
  </si>
  <si>
    <r>
      <t>Other extension, floor area up to 40m</t>
    </r>
    <r>
      <rPr>
        <vertAlign val="superscript"/>
        <sz val="12"/>
        <rFont val="Arial"/>
        <family val="2"/>
      </rPr>
      <t>2</t>
    </r>
  </si>
  <si>
    <t>B07</t>
  </si>
  <si>
    <r>
      <t>Other extension, floor area exceeding 40m</t>
    </r>
    <r>
      <rPr>
        <vertAlign val="superscript"/>
        <sz val="12"/>
        <rFont val="Arial"/>
        <family val="2"/>
      </rPr>
      <t>2</t>
    </r>
    <r>
      <rPr>
        <sz val="12"/>
        <rFont val="Arial"/>
        <family val="2"/>
      </rPr>
      <t xml:space="preserve"> but not exceeding 60m</t>
    </r>
    <r>
      <rPr>
        <vertAlign val="superscript"/>
        <sz val="12"/>
        <rFont val="Arial"/>
        <family val="2"/>
      </rPr>
      <t>2</t>
    </r>
  </si>
  <si>
    <t>B08</t>
  </si>
  <si>
    <r>
      <t>Other extension, floor area exceeding 60m</t>
    </r>
    <r>
      <rPr>
        <vertAlign val="superscript"/>
        <sz val="12"/>
        <rFont val="Arial"/>
        <family val="2"/>
      </rPr>
      <t>2</t>
    </r>
    <r>
      <rPr>
        <sz val="12"/>
        <rFont val="Arial"/>
        <family val="2"/>
      </rPr>
      <t xml:space="preserve"> but not exceeding 100m</t>
    </r>
    <r>
      <rPr>
        <vertAlign val="superscript"/>
        <sz val="12"/>
        <rFont val="Arial"/>
        <family val="2"/>
      </rPr>
      <t>2</t>
    </r>
  </si>
  <si>
    <t>Seek Individual Charge</t>
  </si>
  <si>
    <t>B09</t>
  </si>
  <si>
    <r>
      <t>Loft  conversion, floor  area  not  exceeding 40m</t>
    </r>
    <r>
      <rPr>
        <vertAlign val="superscript"/>
        <sz val="12"/>
        <rFont val="Arial"/>
        <family val="2"/>
      </rPr>
      <t>2</t>
    </r>
  </si>
  <si>
    <t>B10</t>
  </si>
  <si>
    <r>
      <t>Loft  conversion, floor  area  exceeding 40m</t>
    </r>
    <r>
      <rPr>
        <vertAlign val="superscript"/>
        <sz val="12"/>
        <rFont val="Arial"/>
        <family val="2"/>
      </rPr>
      <t>2</t>
    </r>
  </si>
  <si>
    <r>
      <t>Basements up to 60m</t>
    </r>
    <r>
      <rPr>
        <vertAlign val="superscript"/>
        <sz val="12"/>
        <rFont val="Arial"/>
        <family val="2"/>
      </rPr>
      <t>2</t>
    </r>
  </si>
  <si>
    <r>
      <t>Basements exceeding 60m</t>
    </r>
    <r>
      <rPr>
        <vertAlign val="superscript"/>
        <sz val="12"/>
        <rFont val="Arial"/>
        <family val="2"/>
      </rPr>
      <t>2</t>
    </r>
  </si>
  <si>
    <t>Detached building that is ancillary to a dwelling</t>
  </si>
  <si>
    <t>Table C - Alterations to a single dwelling</t>
  </si>
  <si>
    <t>B52</t>
  </si>
  <si>
    <t>Conversion of a garage to habitable space, floor area not exceeding 40m2</t>
  </si>
  <si>
    <t>B56</t>
  </si>
  <si>
    <t>Alterations, estimated cost up to £5,000</t>
  </si>
  <si>
    <t>B57</t>
  </si>
  <si>
    <t>Alterations, estimated cost exceeding £5,000 but not exceeding £10,000</t>
  </si>
  <si>
    <t>B58</t>
  </si>
  <si>
    <t>Alterations, estimated cost exceeding £10,000 but not exceeding £20,000</t>
  </si>
  <si>
    <t>B5B</t>
  </si>
  <si>
    <t>Alterations, estimated cost exceeding £20,000 but not exceeding £50,000</t>
  </si>
  <si>
    <t>B60</t>
  </si>
  <si>
    <t>Replacement windows and doors, up to 20 units</t>
  </si>
  <si>
    <t>B61</t>
  </si>
  <si>
    <t>Re-covering of a roof including upgrading thermal insulation</t>
  </si>
  <si>
    <t>B63</t>
  </si>
  <si>
    <t>Any electrical installation work installed and tested by a qualified person (but not self-certified)</t>
  </si>
  <si>
    <t>Wood burning stove</t>
  </si>
  <si>
    <t>Any electrical installation works installed by an unqualified person e.g. DIY</t>
  </si>
  <si>
    <t>Notes: To be read in conjunction with tables</t>
  </si>
  <si>
    <t>   The charge for electrical work carried out by an unqualified person will include a supplementary charge to cover the whole cost of employing a specialist contractor to inspect and test the work.</t>
  </si>
  <si>
    <t>   Extension charge includes alteration to provide access into extension. A separate charge applies for any other alteration.</t>
  </si>
  <si>
    <t>   Loft conversion charge includes alteration to provide access and additional support. A separate charge applies for any other alteration.</t>
  </si>
  <si>
    <t>   All charges assume that services, including electrics, are self-certified under an appropriate competent person self-certification scheme.</t>
  </si>
  <si>
    <t>   A supplementary charge will be applied for any notifiable electrical installation work that is not self certified.</t>
  </si>
  <si>
    <t>   A supplementary charge may be applied for any specialist consultant advice or services.</t>
  </si>
  <si>
    <t>A 50% reduction will apply to the charge for the alteration where the work is carried out at the same time as an extension shown in table B.</t>
  </si>
  <si>
    <t>Seek an individual charge for all other work</t>
  </si>
  <si>
    <t>A supplementary charge may be applied where assessment factors change and/or actual time spent is greater that original estimate</t>
  </si>
  <si>
    <r>
      <t xml:space="preserve">Example Charge Calculation: </t>
    </r>
    <r>
      <rPr>
        <sz val="12"/>
        <rFont val="Arial"/>
        <family val="2"/>
      </rPr>
      <t>Floor area for extension includes the total internal area of ALL the storeys e.g. rear two storey extension 24m2  + internal</t>
    </r>
  </si>
  <si>
    <t xml:space="preserve"> alteration estimated cost £5000 = Table B category 8 (other extension 24m2)  + 50% Table C category 4</t>
  </si>
  <si>
    <t>WHERE THE PROPOSAL INVOLVES MORE THAN TWO CATEGORIES OF WORK SEEK AN INDIVIDUAL CHARGE</t>
  </si>
  <si>
    <t>Table D - Miscellaneous</t>
  </si>
  <si>
    <t>£ (Excl. VAT)</t>
  </si>
  <si>
    <t>£ (Incl. VAT)</t>
  </si>
  <si>
    <t>Acceptance of initial notice letter</t>
  </si>
  <si>
    <t>Copy of Completion Certificate</t>
  </si>
  <si>
    <t>Pre application meeting</t>
  </si>
  <si>
    <t>Exemption certificate</t>
  </si>
  <si>
    <t>Historical Property Search/Examination of Records - First Hour</t>
  </si>
  <si>
    <t>NEW</t>
  </si>
  <si>
    <t>Every additional 30 mins after</t>
  </si>
  <si>
    <t>Structural Engineers Consultation</t>
  </si>
  <si>
    <t>Retention of adminstration fee for withdrawn applications</t>
  </si>
  <si>
    <t>Note: Seek an individual charge for all other work</t>
  </si>
  <si>
    <t>Local Search Fees</t>
  </si>
  <si>
    <t>Residential</t>
  </si>
  <si>
    <t>CON29 only</t>
  </si>
  <si>
    <t>LLC1 (Registers only)</t>
  </si>
  <si>
    <t>CON29O Optional enquiries 5 - 21</t>
  </si>
  <si>
    <t>CON29O enquiry 22</t>
  </si>
  <si>
    <t>CON29O enquiry 22 - admin fee</t>
  </si>
  <si>
    <t>CON29O Part III enquiries</t>
  </si>
  <si>
    <t>Additional parcels of land - LLC1</t>
  </si>
  <si>
    <t>Additional parcels of land - CON29</t>
  </si>
  <si>
    <t>Commercial</t>
  </si>
  <si>
    <t>Copy Documents</t>
  </si>
  <si>
    <t>Legal agreements (S106, S38 and S52)</t>
  </si>
  <si>
    <t>Tree preservation orders</t>
  </si>
  <si>
    <t xml:space="preserve">Registration of a Part 11 notice (light obstruction) </t>
  </si>
  <si>
    <t xml:space="preserve">Filing a definitive certificate from Upper Chamber (Lands Tribunal) </t>
  </si>
  <si>
    <t>Filing a judgment or order regarding a Part 11 notice</t>
  </si>
  <si>
    <t>Enforcement notices</t>
  </si>
  <si>
    <t>Breach of condition notices</t>
  </si>
  <si>
    <t>Planning contravention notices</t>
  </si>
  <si>
    <t>Advance payments code notice</t>
  </si>
  <si>
    <t>Smoke control orders</t>
  </si>
  <si>
    <t>Article 4 direction</t>
  </si>
  <si>
    <t>Stop notice</t>
  </si>
  <si>
    <t>High hedge notice</t>
  </si>
  <si>
    <t>Copy of local search</t>
  </si>
  <si>
    <t>Garages are included in the basic search fee i.e. garages or parking spaces in a separate block forming part of the title</t>
  </si>
  <si>
    <t>Legal</t>
  </si>
  <si>
    <t>Cost negotiated and chargeable on property transactions - Lawyer- hourly rate *</t>
  </si>
  <si>
    <t>Cost negotiated and chargeable on property transactions - legal assistant/paralegal - hourly rate</t>
  </si>
  <si>
    <t>Section 106 agreements -hourly rate for all agreements</t>
  </si>
  <si>
    <t>Execution and other post completion formalities on external section 106 agreements going forward.</t>
  </si>
  <si>
    <t xml:space="preserve">Redemption of mortgages (DSI) </t>
  </si>
  <si>
    <t>Acquisitions - hourly rate</t>
  </si>
  <si>
    <t>Receipt of Notices of assignment/underletting etc</t>
  </si>
  <si>
    <t>Grant of a lease *</t>
  </si>
  <si>
    <t>1,878.66 - 3,936.24</t>
  </si>
  <si>
    <t>1,973.00 - 4,133.00</t>
  </si>
  <si>
    <t>Grant of an easement *</t>
  </si>
  <si>
    <t>1,291.58 - 2,583.16</t>
  </si>
  <si>
    <t>1,356.00 - 2,712.00</t>
  </si>
  <si>
    <t>Licences to Assign\Underlet\Charge\Alter\Undertake works *</t>
  </si>
  <si>
    <t>978.47 - 2,292.41</t>
  </si>
  <si>
    <t>1,027.00 - 2,407.00</t>
  </si>
  <si>
    <t>Scaffolding licence *</t>
  </si>
  <si>
    <t>844.28 - 1,643.83</t>
  </si>
  <si>
    <t>866.00 - 1,726.00</t>
  </si>
  <si>
    <t>Sales *</t>
  </si>
  <si>
    <t>1,291.58 - 1,901.03</t>
  </si>
  <si>
    <t>1,356.00 - 1,996.00</t>
  </si>
  <si>
    <t>Tenancy at Will/ Licence to occupy/use *</t>
  </si>
  <si>
    <t>849.87 - 1,677.38</t>
  </si>
  <si>
    <t>892.00 - 1,761.00</t>
  </si>
  <si>
    <t>Consent under a restriction/ miscellaneous matters such as Deeds of Covenant/ Release *</t>
  </si>
  <si>
    <t>229.24 - 1,761.24</t>
  </si>
  <si>
    <t>241.00 - 1,849.00</t>
  </si>
  <si>
    <t>Grant of Wayleave *</t>
  </si>
  <si>
    <t>939.33 - 1,291.58</t>
  </si>
  <si>
    <t>986.00 - 1,356.00</t>
  </si>
  <si>
    <t>* - Subject to review on notice depending on complexity.</t>
  </si>
  <si>
    <t>Register of Electors</t>
  </si>
  <si>
    <t>Printed copy of the Electoral Register (edited version) - basic charge</t>
  </si>
  <si>
    <t>Printed copy of the Electoral Register (edited version) - additional charge per 1,000 entries</t>
  </si>
  <si>
    <t>Data Copy of the Electoral Register (edited version) - basic charge</t>
  </si>
  <si>
    <t>Data Copy of the Electoral Register (edited version) - additional charge per 1,000 entries</t>
  </si>
  <si>
    <t>Printed copy of the List of Overseas Electors</t>
  </si>
  <si>
    <t>Printed copy of the List of Overseas Electors - additional charge per 1,000 entries</t>
  </si>
  <si>
    <t>Data copy of the list of overseas electors</t>
  </si>
  <si>
    <t>Data copy of the list of Overseas Electors – additional charge per 1,000 entries</t>
  </si>
  <si>
    <t>Copy of a return or declaration of election expenses (or accompanying document) – per side</t>
  </si>
  <si>
    <t>Marked copy of the register used at Election, admin fee for each request</t>
  </si>
  <si>
    <t>Marked copy of Register used at Election – additional charge per 1,000 entries printed format</t>
  </si>
  <si>
    <t>Marked register 1000 entries data</t>
  </si>
  <si>
    <t>Development &amp; Corporate Landlord - Property</t>
  </si>
  <si>
    <t>Licences</t>
  </si>
  <si>
    <t>Licence to apply for planning permission</t>
  </si>
  <si>
    <t>-</t>
  </si>
  <si>
    <t>Licences to Assign\Underlet\Remove Charge\Alter\Change of Use *</t>
  </si>
  <si>
    <t>925 - 2,175</t>
  </si>
  <si>
    <t>975 - 2,275</t>
  </si>
  <si>
    <t>Licences for any 2 of the above in a single application</t>
  </si>
  <si>
    <t>1,850 - 4,350</t>
  </si>
  <si>
    <t>1,950 - 4,575</t>
  </si>
  <si>
    <t>Licences for any 3 of the above in a single application</t>
  </si>
  <si>
    <t>2,450 - 5,825</t>
  </si>
  <si>
    <t>2,575 - 6,125</t>
  </si>
  <si>
    <t>1,800 - 5,600</t>
  </si>
  <si>
    <t>1,900 - 5,875</t>
  </si>
  <si>
    <t>1,225 - 5,600</t>
  </si>
  <si>
    <t>1,275 - 5,875</t>
  </si>
  <si>
    <t>800 - 1,575</t>
  </si>
  <si>
    <t>850 - 1,650</t>
  </si>
  <si>
    <t>1,675 - 5,600</t>
  </si>
  <si>
    <t>1,750 - 5,875</t>
  </si>
  <si>
    <t>900 - 1,225</t>
  </si>
  <si>
    <t>950 - 1,275</t>
  </si>
  <si>
    <t>1,225 - 5600</t>
  </si>
  <si>
    <t>* = Depends upon complexity</t>
  </si>
  <si>
    <t>Use of Council Land for Filming - per day</t>
  </si>
  <si>
    <t>Students</t>
  </si>
  <si>
    <t>Small - Crew size 1-5 persons</t>
  </si>
  <si>
    <t>Medium - Crew size 6-11 persons</t>
  </si>
  <si>
    <t>Filming for Education, Documentary or Non-Commercial Purposes</t>
  </si>
  <si>
    <t>Large - crew size 12-20 persons</t>
  </si>
  <si>
    <t>Filming for all Other Purposes</t>
  </si>
  <si>
    <t>Extra large - crew size 20+ persons</t>
  </si>
  <si>
    <t>Council Land Used for Events</t>
  </si>
  <si>
    <t>Community / Charity events</t>
  </si>
  <si>
    <t>Audience capacity up to 300</t>
  </si>
  <si>
    <t>Audience capacity 300 - 1,500</t>
  </si>
  <si>
    <t>Audience capacity 1,500 - 3,000</t>
  </si>
  <si>
    <t>Audience capacity over 3,000</t>
  </si>
  <si>
    <t>Commercial Events</t>
  </si>
  <si>
    <t>Other Costs</t>
  </si>
  <si>
    <t>S157 removal of restrictions - flat fee</t>
  </si>
  <si>
    <t>Consent under a restriction - flat rate</t>
  </si>
  <si>
    <t>Consent under a restrictive covenant</t>
  </si>
  <si>
    <t>Deeds of covenant\release</t>
  </si>
  <si>
    <t xml:space="preserve">Development &amp; Corporate Landlord </t>
  </si>
  <si>
    <t>Public Toilets</t>
  </si>
  <si>
    <t>Bridge End car park Dorchester</t>
  </si>
  <si>
    <t>Opening times - 24 hours per day</t>
  </si>
  <si>
    <t>Wheel Orchard car park</t>
  </si>
  <si>
    <t>Greys Road car park Henley</t>
  </si>
  <si>
    <t>Opening times - 8.00am to 6.00pm</t>
  </si>
  <si>
    <t>Kings Road car park Henley</t>
  </si>
  <si>
    <t>Train station Henley</t>
  </si>
  <si>
    <t>Market House - Thame</t>
  </si>
  <si>
    <t>Cattle Market car park Thame</t>
  </si>
  <si>
    <t>Cattle Market car park - Wallingford</t>
  </si>
  <si>
    <t xml:space="preserve">Riverside -Wallingford </t>
  </si>
  <si>
    <t>Opening times - 8.00am to 6.00pm May to September</t>
  </si>
  <si>
    <t>St Albans car park, Wallingford (Waitrose)</t>
  </si>
  <si>
    <t>Sewage Treatment Works</t>
  </si>
  <si>
    <t>Sewage Treatment Recharge</t>
  </si>
  <si>
    <t>523.00*</t>
  </si>
  <si>
    <t>* estimated charge</t>
  </si>
  <si>
    <t>Community Centres</t>
  </si>
  <si>
    <t>Southern Community Centre - Hire Rates</t>
  </si>
  <si>
    <t>Community/charity rate (Min 2 hour booking)</t>
  </si>
  <si>
    <t>Main Room</t>
  </si>
  <si>
    <t>Meeting Room 1</t>
  </si>
  <si>
    <t>Meeting Room 2</t>
  </si>
  <si>
    <t>Standard - morning rate - 9a.m. - 4p.m.</t>
  </si>
  <si>
    <t>Main Hall</t>
  </si>
  <si>
    <t>If booked with Main Hall</t>
  </si>
  <si>
    <t>Standard - afternoon/ evening rate 4p.m. - 9p.m.</t>
  </si>
  <si>
    <t>Event/party - Main Hall only</t>
  </si>
  <si>
    <t>Morning rate (9a.m. - 1p.m.)</t>
  </si>
  <si>
    <t>Additional hours</t>
  </si>
  <si>
    <t>Full day rate (Includes Main Hall, Meeting Rooms and Kitchen)</t>
  </si>
  <si>
    <t>Northern Neighbourhood Community Centre - Hire Rates</t>
  </si>
  <si>
    <t>Community/charity rate (e.g. Registered charities, not-for-profit groups, community choirs etc.)</t>
  </si>
  <si>
    <t>Hours from 9a.m. - 9p.m.</t>
  </si>
  <si>
    <t>Minimum 2 hours</t>
  </si>
  <si>
    <t>Standard rate (e.g. Business hire; training; private play; exercise etc.)</t>
  </si>
  <si>
    <t>9a.m. - 4p.m.(per hour)</t>
  </si>
  <si>
    <t>4p.m. - 9p.m. (per hour)</t>
  </si>
  <si>
    <t>Weekends (per hour)</t>
  </si>
  <si>
    <t>Event Rate (Birthday parties; Private events and includes use of kitchen)</t>
  </si>
  <si>
    <t>Event rate (3 hrs between 8:30am - 9:30pm)</t>
  </si>
  <si>
    <t>Full day rate (day hire requiring set up and clear down outside normal hours)</t>
  </si>
  <si>
    <t>Resources</t>
  </si>
  <si>
    <t xml:space="preserve">        £</t>
  </si>
  <si>
    <t>Summons Costs - Council Tax/NNDR</t>
  </si>
  <si>
    <t>Council Tax - Summons on application for Liability Order</t>
  </si>
  <si>
    <t>Council Tax - Costs of Liability Order hearing</t>
  </si>
  <si>
    <t>NNDR - Summons on application for Liability Order</t>
  </si>
  <si>
    <t>NNDR - Costs of Liability Order hearing</t>
  </si>
  <si>
    <t>* As approved by the Magistrates Court</t>
  </si>
  <si>
    <t>Arts Centre</t>
  </si>
  <si>
    <t>Cornerstone Arts Centre</t>
  </si>
  <si>
    <t>Room Hire Rates</t>
  </si>
  <si>
    <t>Auditorium - Arts\Charity hire (Full day)</t>
  </si>
  <si>
    <t>Auditorium - Other (Full Day)</t>
  </si>
  <si>
    <t>Auditorium - Arts\Charity hire (Half day)</t>
  </si>
  <si>
    <t>Auditorium - Other (Half day)</t>
  </si>
  <si>
    <t>Diamond room - Arts\Charity (per hour Min. 2 hours)</t>
  </si>
  <si>
    <t>Willow room - Arts\Charity (per hour. Min. 2 hours)</t>
  </si>
  <si>
    <t>Green room Arts\Charity (per hour. Min 2 hours)</t>
  </si>
  <si>
    <t>Diamond room - Other (per hour Min. 2 hours)</t>
  </si>
  <si>
    <t>Willow room - Other (per hour. Min. 2 hours)</t>
  </si>
  <si>
    <t>Green room -Other (per hour. Min 2 hours)</t>
  </si>
  <si>
    <t>The study - Arts\Charity</t>
  </si>
  <si>
    <t>The study - Other</t>
  </si>
  <si>
    <t>The gallery - Arts\Charity</t>
  </si>
  <si>
    <t>The gallery - Other</t>
  </si>
  <si>
    <t>Entire venue - Arts\Charity (Mondays only) Full day</t>
  </si>
  <si>
    <t>Entire venue - Other (Mondays only) Full day</t>
  </si>
  <si>
    <t>Entire venue - Arts\Charity (Mondays only) Half day</t>
  </si>
  <si>
    <t>Entire venue - Other (Mondays only) Half day</t>
  </si>
  <si>
    <t>Entire venue - Arts\Charity (Tuesday to Sunday) Full day (conditions apply **)</t>
  </si>
  <si>
    <t>Entire venue - Other (Tuesday to Sunday) Full day (conditions apply **)</t>
  </si>
  <si>
    <t>Entire venue - Arts\Charity (Tuesday to Sunday) Half day (conditions apply **)</t>
  </si>
  <si>
    <t>Entire venue - Other (Tuesday to Sunday) Half day (conditions apply **)</t>
  </si>
  <si>
    <t>For entry prior to 9 a.m.</t>
  </si>
  <si>
    <t>** the foyer, box office and café will remain open for public use.</t>
  </si>
  <si>
    <t>There will be a 10% administration fee levied to booking agencies who charge Cornerstone a commission fee for booking rooms.</t>
  </si>
  <si>
    <t>Ancillary Costs:</t>
  </si>
  <si>
    <t>Data projector</t>
  </si>
  <si>
    <t>Laptop</t>
  </si>
  <si>
    <t>Data projector and laptop</t>
  </si>
  <si>
    <t>Speaker with auxiliary cable</t>
  </si>
  <si>
    <t>32" flat screen TV</t>
  </si>
  <si>
    <t>DVD player</t>
  </si>
  <si>
    <t>Display boards</t>
  </si>
  <si>
    <t>5' to 6' circular table (incl. cloth) - each</t>
  </si>
  <si>
    <t>Chairs - each (minimum 50)</t>
  </si>
  <si>
    <t>Additional technical staff (per hour)</t>
  </si>
  <si>
    <t>Cloakroom attendant (per hour)</t>
  </si>
  <si>
    <t>Venue levy on ticket sales</t>
  </si>
  <si>
    <t>Ticket booking fee</t>
  </si>
  <si>
    <t>Environmental Services</t>
  </si>
  <si>
    <t>Total Charge</t>
  </si>
  <si>
    <t>Street Naming and Numbering Existing Properties</t>
  </si>
  <si>
    <t>Changing a House Name or Address</t>
  </si>
  <si>
    <t>Street Naming and Numbering New Properties</t>
  </si>
  <si>
    <t>Naming and Numbering of New Properties Including Commercial Buildings</t>
  </si>
  <si>
    <t>1-2 units</t>
  </si>
  <si>
    <t>3-4 units</t>
  </si>
  <si>
    <t>5-10 units</t>
  </si>
  <si>
    <t>11-20 units</t>
  </si>
  <si>
    <t>21-30 units</t>
  </si>
  <si>
    <t>31-40 units</t>
  </si>
  <si>
    <t>41-50 units</t>
  </si>
  <si>
    <t>In excess of 50 properties, for each additional 10 properties or part thereof add</t>
  </si>
  <si>
    <t>Community Safety &amp; Licensing</t>
  </si>
  <si>
    <t xml:space="preserve">   £</t>
  </si>
  <si>
    <t>Scrap Metal Dealer Licences (must be renewed every 3 years)</t>
  </si>
  <si>
    <t>Site Licence - New Application</t>
  </si>
  <si>
    <t>Site Licence - Renewal</t>
  </si>
  <si>
    <t>Mobile Collector - New Application</t>
  </si>
  <si>
    <t>Mobile Collector - Renewal</t>
  </si>
  <si>
    <t>Sex Establishments</t>
  </si>
  <si>
    <t>Grant of Annual Licence</t>
  </si>
  <si>
    <t>Rents &amp; Hired Facilities</t>
  </si>
  <si>
    <t>Street Trading:</t>
  </si>
  <si>
    <t>Grant of Annual Consent</t>
  </si>
  <si>
    <t>Admin Fee</t>
  </si>
  <si>
    <t>Trading on the Highway Consultation</t>
  </si>
  <si>
    <t>Street trading - Special temporary event</t>
  </si>
  <si>
    <t>Pavement licence - New</t>
  </si>
  <si>
    <t>Pavement licence - Renewal</t>
  </si>
  <si>
    <t>Community Safety &amp; Licensing (Licensing Act 2003)</t>
  </si>
  <si>
    <t>Premises Licences</t>
  </si>
  <si>
    <t>Fees relating to applications for premises licences, club premises certificates, variations,</t>
  </si>
  <si>
    <t>New licence applications</t>
  </si>
  <si>
    <t>BAND A</t>
  </si>
  <si>
    <t>BAND B</t>
  </si>
  <si>
    <t>BAND C</t>
  </si>
  <si>
    <t>BAND D</t>
  </si>
  <si>
    <t>If premises Primarily for the supply of alcohol</t>
  </si>
  <si>
    <t>BAND E</t>
  </si>
  <si>
    <t>The annual charges payable by those holding licences and club premises certificates:</t>
  </si>
  <si>
    <t xml:space="preserve">Variation of premises licence </t>
  </si>
  <si>
    <t>The various non-domestic rateable values should be allocated to bands in the following way:</t>
  </si>
  <si>
    <t>Note:*Non-Domestic rateable value</t>
  </si>
  <si>
    <t>*£0-£4,300</t>
  </si>
  <si>
    <t>*£4,301-£33,000</t>
  </si>
  <si>
    <t>*£33,001-£87,000</t>
  </si>
  <si>
    <t>*£87,001-£125,000</t>
  </si>
  <si>
    <t>*£125,001 and over</t>
  </si>
  <si>
    <t>Particular types of premises which do not have non-domestic rateable values would be allocated to Band A</t>
  </si>
  <si>
    <t xml:space="preserve">*No fee or annual charge would be payable by church halls, chapel halls or other premises of a similar nature and village halls, parish and community halls or other premises of a similar nature for a premises licence authorising only the provision of regulated entertainment. No fee or annual charge would be payable by a school providing education for pupils up to year 13 or a sixth form college for a premises licence authorising only the provision of regulated entertainment carried on by the school or sixth from college. </t>
  </si>
  <si>
    <t>Minor Variations procedure</t>
  </si>
  <si>
    <t>Note: Fees determined by Government</t>
  </si>
  <si>
    <t>Miscellaneous Fees</t>
  </si>
  <si>
    <t>Application for a grant or renewal of personal licence</t>
  </si>
  <si>
    <t>Temporary event notices</t>
  </si>
  <si>
    <t>Theft, loss etc of premises licence or summary</t>
  </si>
  <si>
    <t>Application for a provisional statement where premises being built, etc</t>
  </si>
  <si>
    <t xml:space="preserve">Notification of change of name or address </t>
  </si>
  <si>
    <t>Application to vary to specify individual as premises supervisor</t>
  </si>
  <si>
    <t>Application for transfer of premises licence</t>
  </si>
  <si>
    <t>Interim authority notice following death etc. of licence holder</t>
  </si>
  <si>
    <t>Theft, loss etc of club certificate or summary</t>
  </si>
  <si>
    <t>Notification of change of name or alteration of club rules</t>
  </si>
  <si>
    <t>Change of relevant registered address of club</t>
  </si>
  <si>
    <t>Theft, loss etc of temporary event notice</t>
  </si>
  <si>
    <t>Theft, loss etc of personal licence</t>
  </si>
  <si>
    <t>Duty to notify change of name or address</t>
  </si>
  <si>
    <t>Right of freeholder etc to be notified of licensing matters</t>
  </si>
  <si>
    <t>Large Event  -  Environmental Health noise monitoring:</t>
  </si>
  <si>
    <t>Charge per hour, minimum 1 hour</t>
  </si>
  <si>
    <t>Gambling:</t>
  </si>
  <si>
    <t>Bingo Premises:</t>
  </si>
  <si>
    <t>New application</t>
  </si>
  <si>
    <t>New application with Transitional Statement</t>
  </si>
  <si>
    <t>Variation application</t>
  </si>
  <si>
    <t>Transfer application</t>
  </si>
  <si>
    <t>Reinstatement application</t>
  </si>
  <si>
    <t>Provisional statement</t>
  </si>
  <si>
    <t>Annual fee</t>
  </si>
  <si>
    <t>Copy of licence</t>
  </si>
  <si>
    <t>Notification of change</t>
  </si>
  <si>
    <t>Adult Gaming Centre</t>
  </si>
  <si>
    <t>Family Entertainment Centre</t>
  </si>
  <si>
    <t>Betting Premises - Track</t>
  </si>
  <si>
    <t>Betting Premises - Other</t>
  </si>
  <si>
    <t>Gaming Machine Permits</t>
  </si>
  <si>
    <t>New application - New operator</t>
  </si>
  <si>
    <t>New application - Existing operator</t>
  </si>
  <si>
    <t>Notification of 2 or less gaming machines</t>
  </si>
  <si>
    <t>Change of details</t>
  </si>
  <si>
    <t>Copy of permit</t>
  </si>
  <si>
    <t>Unlicensed Family Entertainment Centre Gaming Machine Permits</t>
  </si>
  <si>
    <t>Renewal fee</t>
  </si>
  <si>
    <t>Club Gaming Permits</t>
  </si>
  <si>
    <t>New fast track application</t>
  </si>
  <si>
    <t>Club Machine Permits</t>
  </si>
  <si>
    <t>Prize Gaming Permits</t>
  </si>
  <si>
    <t>Small Society Lottery Registration</t>
  </si>
  <si>
    <t>First Registration</t>
  </si>
  <si>
    <t>Taxi Licences</t>
  </si>
  <si>
    <t>Driver Licences (3 year licence)</t>
  </si>
  <si>
    <t>Hackney carriage and Private Hire badge</t>
  </si>
  <si>
    <t>Replacement badge/Paper licence</t>
  </si>
  <si>
    <t xml:space="preserve">Driver knowledge test </t>
  </si>
  <si>
    <t>Driver Miscellaneous admin fee</t>
  </si>
  <si>
    <t>Hackney Carriage - Vehicle Licences (1 year licence)</t>
  </si>
  <si>
    <t>Low emission* or Wheelchair Accessible Vehicles</t>
  </si>
  <si>
    <t>All other vehicle types</t>
  </si>
  <si>
    <t>Transfer of ownership</t>
  </si>
  <si>
    <t>Change of vehicle</t>
  </si>
  <si>
    <t>Replacement plate</t>
  </si>
  <si>
    <t>Replacement paper licence</t>
  </si>
  <si>
    <t>Miscellaneous admin fee</t>
  </si>
  <si>
    <t>Private Hire - Vehicle Licences (1 year licence)</t>
  </si>
  <si>
    <t>Replacement plate or sticker</t>
  </si>
  <si>
    <t>Licence plate platform kit</t>
  </si>
  <si>
    <t>Private hire plate exemption (operator of up to 3 vehicles)</t>
  </si>
  <si>
    <t>Private hire plate exemption (operator of up to 5 vehicles)</t>
  </si>
  <si>
    <t>Private hire plate exemption (operator of up to 9 vehicles)</t>
  </si>
  <si>
    <t>Private hire plate exemption (operator of 10 vehicles and over)</t>
  </si>
  <si>
    <t>Private Hire - Operator licences (5 year licence)</t>
  </si>
  <si>
    <t>Private hire operator's licence for 1 - 2 vehicles</t>
  </si>
  <si>
    <t>Private hire operator's licence for 3 - 4 vehicles</t>
  </si>
  <si>
    <t>Private hire operator's licence for 5 - 14 vehicles</t>
  </si>
  <si>
    <t>Private hire operator's licence for 15+ vehicles</t>
  </si>
  <si>
    <t>Change of operating base address</t>
  </si>
  <si>
    <t>NOTE:</t>
  </si>
  <si>
    <t>* Low emission vehicle on any vehicle in Vehicle Tax band B of 110g/km or below</t>
  </si>
  <si>
    <t>Food &amp; Workplace Safety</t>
  </si>
  <si>
    <t>Export of Food Products</t>
  </si>
  <si>
    <t>Issue of Certificate</t>
  </si>
  <si>
    <t>Inspection of goods - Officer rate per hour</t>
  </si>
  <si>
    <t>Food premises register: per copy</t>
  </si>
  <si>
    <t>Primary Authority: Officer hourly rate (Existing &amp; new contracts)</t>
  </si>
  <si>
    <t>Creating HACCP for business\consultancy</t>
  </si>
  <si>
    <t>High 5 Service (FH advice to help businesses achieve a 5 rating)</t>
  </si>
  <si>
    <t>Food Hygiene Rating - Requested Revisit</t>
  </si>
  <si>
    <t>Safe food - better business packs</t>
  </si>
  <si>
    <t>Safe food - better business diary</t>
  </si>
  <si>
    <t>Safe food - better business pack &amp; diary</t>
  </si>
  <si>
    <t>Duplicate certificate</t>
  </si>
  <si>
    <t>Skin Piercing</t>
  </si>
  <si>
    <t>Registration Fee - Premises including one operator</t>
  </si>
  <si>
    <t>Registration Fee - Additional operator at a registered premises</t>
  </si>
  <si>
    <t>Amendments to premises (please contact the Food and Safety team before applying to amend)</t>
  </si>
  <si>
    <t>Amendment to skin piercing operator registration - adding extra piercing types etc.</t>
  </si>
  <si>
    <t>Duplicate\replacement skin piercing certificate (no changes)</t>
  </si>
  <si>
    <t>Dog Control (Release of an impounded Stray Dog)</t>
  </si>
  <si>
    <t>Stray Dog collection - in hours</t>
  </si>
  <si>
    <t>Stray Dog collection - out of hours</t>
  </si>
  <si>
    <t>Kennelling - charge per night</t>
  </si>
  <si>
    <t>Dogs not reclaimed by 4p.m. Friday charged for weekend</t>
  </si>
  <si>
    <t>Animal Welfare</t>
  </si>
  <si>
    <t>Application fee each additional activity</t>
  </si>
  <si>
    <t>Licence issue fee</t>
  </si>
  <si>
    <t>Licence issue fee each additional activity</t>
  </si>
  <si>
    <t>Renewal fee each additional activity</t>
  </si>
  <si>
    <t>Rescore inspection fee (when requested by the operator)</t>
  </si>
  <si>
    <t>Variation of licence fee (when requested by the operator due to changes to their business)</t>
  </si>
  <si>
    <t>Vets inspections will be arranged by the council and recharged separately</t>
  </si>
  <si>
    <t>Zoos &amp; Dangerous Animals</t>
  </si>
  <si>
    <t>Dangerous wild animal licence</t>
  </si>
  <si>
    <t>Dangerous wild animal licence renewal</t>
  </si>
  <si>
    <t>Zoo Licence (4 years)</t>
  </si>
  <si>
    <t>Zoos Licence renewal (6 years)</t>
  </si>
  <si>
    <t>Vets inspection will be arranged by the council and invoices separately</t>
  </si>
  <si>
    <t>Other Services</t>
  </si>
  <si>
    <t>Home Improvement Agency:</t>
  </si>
  <si>
    <t>Agency fee - DFG Facilitation</t>
  </si>
  <si>
    <t>15% of cost</t>
  </si>
  <si>
    <t>TBC</t>
  </si>
  <si>
    <t>Public Sewer Searches</t>
  </si>
  <si>
    <t>Agency Fees for balance of Grant-aided Works Above £5,000</t>
  </si>
  <si>
    <t>14% of cost</t>
  </si>
  <si>
    <t>Small Repairs Fee - Estimates quoted at £15 per hour plus VAT (if applicable) plus cost of materials used</t>
  </si>
  <si>
    <t>Services Rendered or Performed</t>
  </si>
  <si>
    <t>Report on Inspection of Dwelling</t>
  </si>
  <si>
    <t xml:space="preserve">Failure to install smoke or carbon monoxide alarms in rental property </t>
  </si>
  <si>
    <t>Penalty Charge Notice</t>
  </si>
  <si>
    <t>Failure of letting agent/property manager to belong to property redress scheme</t>
  </si>
  <si>
    <t>Civil Penalty</t>
  </si>
  <si>
    <t>Mobile Home Parks</t>
  </si>
  <si>
    <t>Foxhall Manor Park - Single pitch</t>
  </si>
  <si>
    <t>Foxhall Manor Park - Double pitch</t>
  </si>
  <si>
    <t>Commission on sale of Mobile Homes</t>
  </si>
  <si>
    <t>Mobile Home Parks and Campsite Licences</t>
  </si>
  <si>
    <t>Application for a new site licence</t>
  </si>
  <si>
    <t>Site licence transfer application fee</t>
  </si>
  <si>
    <t>Site licence alterations application fee</t>
  </si>
  <si>
    <t>Depositing of site rules fee</t>
  </si>
  <si>
    <t>Fit &amp; Proper Person Application Fee</t>
  </si>
  <si>
    <t>Fit &amp; Proper Person Annual Fee</t>
  </si>
  <si>
    <t>Application for Annual Site Licence</t>
  </si>
  <si>
    <t>Category risk rating</t>
  </si>
  <si>
    <t>Very large sites (101+ homes)</t>
  </si>
  <si>
    <t>Cat. A (inspect every 12 months)</t>
  </si>
  <si>
    <t>Cat. B (inspect every 18 months)</t>
  </si>
  <si>
    <t>Cat. C (inspect every 24 months)</t>
  </si>
  <si>
    <t>Cat. D (inspect every 36 months)</t>
  </si>
  <si>
    <t>Large sites (51-100 homes)</t>
  </si>
  <si>
    <t>Medium sites (11 - 50 homes)</t>
  </si>
  <si>
    <t>Small sites (3 - 10 homes)</t>
  </si>
  <si>
    <t>Sites with under 3 homes</t>
  </si>
  <si>
    <t>No charge</t>
  </si>
  <si>
    <t>Private Water Supplies:</t>
  </si>
  <si>
    <t>New Risk Assessment (every 5 years)</t>
  </si>
  <si>
    <t>Risk Assessment Review (every 5 years)</t>
  </si>
  <si>
    <t>Sampling visit/Simple Investigation</t>
  </si>
  <si>
    <t>Complex Investigation</t>
  </si>
  <si>
    <t>Sample Analysis  - laboratory fees plus courier fees (not exceeding £500)</t>
  </si>
  <si>
    <t>Variable</t>
  </si>
  <si>
    <t>LA PPC Industrial processes</t>
  </si>
  <si>
    <t>do we want to include these?</t>
  </si>
  <si>
    <t>Prices based upon a 3.6% increase, as advised by Phil Page,</t>
  </si>
  <si>
    <t>plus a £9 increase due to tax on disposal.</t>
  </si>
  <si>
    <t xml:space="preserve">          £</t>
  </si>
  <si>
    <t xml:space="preserve">       £</t>
  </si>
  <si>
    <t>Commercial &amp; Schedule 1 Waste (Refuse)</t>
  </si>
  <si>
    <t>Cost per collection</t>
  </si>
  <si>
    <t>180 Litre Bin (Schedule 1 only)</t>
  </si>
  <si>
    <t>660 Litre Bin</t>
  </si>
  <si>
    <t xml:space="preserve">1,100 Litre Bin </t>
  </si>
  <si>
    <t>Commercial &amp; Schedule 1 Waste (Recycling)</t>
  </si>
  <si>
    <t>240 Litre Bin</t>
  </si>
  <si>
    <t>360 Litre Bin</t>
  </si>
  <si>
    <t>1,100 Litre Bin</t>
  </si>
  <si>
    <t>Commercial &amp; Schedule 1 Waste (Food)</t>
  </si>
  <si>
    <t xml:space="preserve"> 23 Litre Caddy </t>
  </si>
  <si>
    <t xml:space="preserve">140 Litre Bin </t>
  </si>
  <si>
    <t>Other waste services</t>
  </si>
  <si>
    <t>Bulky household waste charges - first 3 items</t>
  </si>
  <si>
    <t>Bulky household waste - per item (max. 3 additional items)</t>
  </si>
  <si>
    <t>Green waste collection</t>
  </si>
  <si>
    <t>Recovery of unwanted vehicle</t>
  </si>
  <si>
    <t>Dog bin emptying - cost per bin per week</t>
  </si>
  <si>
    <t>Fixed Penalty Notices</t>
  </si>
  <si>
    <t>Depositing litter</t>
  </si>
  <si>
    <t>If paid within 14 days</t>
  </si>
  <si>
    <t>Graffiti &amp; Fly-posting</t>
  </si>
  <si>
    <t>Unauthorised distribution of free printed matter</t>
  </si>
  <si>
    <t>Dog fouling</t>
  </si>
  <si>
    <t>Failure to comply with a waste receptacles notice</t>
  </si>
  <si>
    <t xml:space="preserve">Failure to comply with a street litter control notice </t>
  </si>
  <si>
    <t>Failure to comply with a litter clearing notice</t>
  </si>
  <si>
    <t>Failure to produce waste documents</t>
  </si>
  <si>
    <t>Failure to produce authority to transport waste</t>
  </si>
  <si>
    <t>Smoking in smoke free premises or work vehicles</t>
  </si>
  <si>
    <t>Failure to display no smoking signs</t>
  </si>
  <si>
    <t>Fly-tipping</t>
  </si>
  <si>
    <t>Failure to comply with a Community Protection Notice</t>
  </si>
  <si>
    <t>Failure to comply with a Public Space Protection Notice</t>
  </si>
  <si>
    <t>Nuisance parking</t>
  </si>
  <si>
    <t>Abandoned vehicles</t>
  </si>
  <si>
    <t>Household Duty of Care</t>
  </si>
  <si>
    <t>CCTV Footage - per request</t>
  </si>
  <si>
    <t>CEMETERIES</t>
  </si>
  <si>
    <t xml:space="preserve">Burial </t>
  </si>
  <si>
    <t>South Oxfordshire District Council residents</t>
  </si>
  <si>
    <t>Child up to 18 years old</t>
  </si>
  <si>
    <t>Single depth</t>
  </si>
  <si>
    <t>Double depth</t>
  </si>
  <si>
    <t>Treble depth</t>
  </si>
  <si>
    <t>Cremation urn or remains</t>
  </si>
  <si>
    <t>Non South Oxfordshire District Council residents</t>
  </si>
  <si>
    <t>Exclusive Rights of Burial</t>
  </si>
  <si>
    <t>Grave space - Adult</t>
  </si>
  <si>
    <t>Grave space - Cremation urn or remains</t>
  </si>
  <si>
    <t>Other Charges</t>
  </si>
  <si>
    <t>Right to erect monument or place memorial stone</t>
  </si>
  <si>
    <t>Temp monument not exceeding 2ftx2ftx2ft</t>
  </si>
  <si>
    <t>Additional inscriptions</t>
  </si>
  <si>
    <t>Memorial plaque for cremated remains</t>
  </si>
  <si>
    <t>Admin charge for amendments to Exclusive Rights</t>
  </si>
  <si>
    <t>Family direct service (no funeral director) ashes only</t>
  </si>
  <si>
    <t>Housing Needs</t>
  </si>
  <si>
    <t>Choice Based Letting</t>
  </si>
  <si>
    <t>Successful advert charge to main Registered Providers</t>
  </si>
  <si>
    <t>Weekly Rent &amp; Service Charge - 2 BED HOUSE</t>
  </si>
  <si>
    <t>House in Multiple Occupation (HMO)</t>
  </si>
  <si>
    <t>HMO Licencing - licence up to 5 bedrooms (new licence or renewal)</t>
  </si>
  <si>
    <t>HMO Licencing - licence - additional charge per bedroom above 5 (new licence or renewal)</t>
  </si>
  <si>
    <t>Additional inspection(s) requested by Landlord</t>
  </si>
  <si>
    <t>Verification of UK accommodation</t>
  </si>
  <si>
    <t>Self Build Register joining fee</t>
  </si>
  <si>
    <t>New charge</t>
  </si>
  <si>
    <t>Rarely used - advised by Officer not to list them</t>
  </si>
  <si>
    <t>Number of people</t>
  </si>
  <si>
    <t>5,000-9,999</t>
  </si>
  <si>
    <t>10,000-14,999</t>
  </si>
  <si>
    <t>15,000-19,999</t>
  </si>
  <si>
    <t>20,000-29,999</t>
  </si>
  <si>
    <t>30,000-39,999</t>
  </si>
  <si>
    <t>40,000-49,999</t>
  </si>
  <si>
    <t>50,000-59,999</t>
  </si>
  <si>
    <t>60,000-69,999</t>
  </si>
  <si>
    <t>70,000-79,999</t>
  </si>
  <si>
    <t>80,000-89,999</t>
  </si>
  <si>
    <t>90,000 and over</t>
  </si>
  <si>
    <t>*Events that exceed 5,000 people will be liable for an additional fee to be charged on an application for a premises licence authorising the event</t>
  </si>
  <si>
    <t>Note: Fees are determined by Government</t>
  </si>
  <si>
    <t>2021/22</t>
  </si>
  <si>
    <t>2022/23</t>
  </si>
  <si>
    <t>Provision of Environmental Information</t>
  </si>
  <si>
    <t>Pre-application meetings, written statements and enquiries made separately to Local Land Charge searches for environmental information. (Charge per hour, minimum 1 hr)</t>
  </si>
  <si>
    <r>
      <rPr>
        <b/>
        <i/>
        <sz val="12"/>
        <rFont val="Gill Sans MT Light"/>
      </rPr>
      <t>Note</t>
    </r>
    <r>
      <rPr>
        <i/>
        <sz val="12"/>
        <rFont val="Gill Sans MT Light"/>
        <family val="2"/>
      </rPr>
      <t>: There is no charge for locating, retrieving or extracting environmental information, or for: Information
contained in the public register we hold, lists of information or examining information at the Council's offices. 
No charge will be made in respect of simple telephone requests by students in full time education.</t>
    </r>
  </si>
  <si>
    <t>The Charges for Environmental Information not covered above essentially cover:</t>
  </si>
  <si>
    <t>Reproduction of documents, 10p per A4 sheet</t>
  </si>
  <si>
    <t>Postage and other forms of transmission e.g. fax at cost</t>
  </si>
  <si>
    <r>
      <rPr>
        <b/>
        <sz val="12"/>
        <rFont val="Gill Sans MT Light"/>
      </rPr>
      <t>Staff time</t>
    </r>
    <r>
      <rPr>
        <sz val="12"/>
        <rFont val="Gill Sans MT Light"/>
        <family val="2"/>
      </rPr>
      <t xml:space="preserve"> - if information is to be created for the purpose of the request (i.e. outside the EIR) 
then the charge is at an hourly rate in accordance with the Council's Annual Budget Book and Charging Policy.  
The hourly charge for 2012/13 is £73.46</t>
    </r>
  </si>
  <si>
    <t>The Policy and charges are under review and may be revised</t>
  </si>
  <si>
    <t>Land Contamination Enquiry (Officer's time) ( Charge per hr, minimum 1 hr)</t>
  </si>
  <si>
    <t>Factual Statements (Charge per hr, minimum 1 hr)</t>
  </si>
  <si>
    <t>CAR PARK</t>
  </si>
  <si>
    <t xml:space="preserve">Charges </t>
  </si>
  <si>
    <t>Charging Period</t>
  </si>
  <si>
    <t>PERIOD</t>
  </si>
  <si>
    <t>Edinburgh Drive</t>
  </si>
  <si>
    <t>Up to 1 hr</t>
  </si>
  <si>
    <t>Didcot</t>
  </si>
  <si>
    <t>Pay and Display</t>
  </si>
  <si>
    <t>Up to 2 hrs</t>
  </si>
  <si>
    <t>Mon-Sat 8:00am to 6:00pm</t>
  </si>
  <si>
    <t>Up to 3 hrs</t>
  </si>
  <si>
    <t>Sun 10.00am to 5.00pm</t>
  </si>
  <si>
    <t>Up to 5 hrs</t>
  </si>
  <si>
    <t>Up to 10 hrs</t>
  </si>
  <si>
    <t>Wheel Orchard</t>
  </si>
  <si>
    <t>Goring</t>
  </si>
  <si>
    <t>Permits</t>
  </si>
  <si>
    <t>Annual</t>
  </si>
  <si>
    <t>Low emission discount *</t>
  </si>
  <si>
    <t>1 month</t>
  </si>
  <si>
    <t>No current charge</t>
  </si>
  <si>
    <t>Market trader Permits</t>
  </si>
  <si>
    <t>Kings Road</t>
  </si>
  <si>
    <t>Henley</t>
  </si>
  <si>
    <t>Greys Road</t>
  </si>
  <si>
    <t>Southfields Henley</t>
  </si>
  <si>
    <t>Up to 5 hours</t>
  </si>
  <si>
    <t>Off Goodall close</t>
  </si>
  <si>
    <t>Up to 8 hrs</t>
  </si>
  <si>
    <t>Cattle Market</t>
  </si>
  <si>
    <t>Thame</t>
  </si>
  <si>
    <t>Up to 8hrs</t>
  </si>
  <si>
    <t>Southern Road</t>
  </si>
  <si>
    <t>Thames Street</t>
  </si>
  <si>
    <t>Wallingford</t>
  </si>
  <si>
    <t>Goldsmith Lane</t>
  </si>
  <si>
    <t>Mon-Fri 9:00am to 5:00pm</t>
  </si>
  <si>
    <t>Sat 9:00am to 2:00pm</t>
  </si>
  <si>
    <t>St Georges Wallingford</t>
  </si>
  <si>
    <t>Riverside Wallingford</t>
  </si>
  <si>
    <t>Low Season 1 March-30 June</t>
  </si>
  <si>
    <t>1 Sept-31 Oct</t>
  </si>
  <si>
    <t xml:space="preserve">Seasonal </t>
  </si>
  <si>
    <t>3 months</t>
  </si>
  <si>
    <t>High Season 1 July-31 August</t>
  </si>
  <si>
    <t>All year round</t>
  </si>
  <si>
    <t>No equivalent charge</t>
  </si>
  <si>
    <t>Seasonal</t>
  </si>
  <si>
    <t>Castle Street</t>
  </si>
  <si>
    <t xml:space="preserve">General – On application </t>
  </si>
  <si>
    <t>Daily rate for Skips (minimum 2 spaces)</t>
  </si>
  <si>
    <t>Per space</t>
  </si>
  <si>
    <t>£36.67 + VAT</t>
  </si>
  <si>
    <t>£40.00 + VAT</t>
  </si>
  <si>
    <t>Daily rate for gazebo, trailers and market stalls</t>
  </si>
  <si>
    <t>£18.33 + VAT</t>
  </si>
  <si>
    <t>£20.00 + VAT</t>
  </si>
  <si>
    <t>Permit replacement</t>
  </si>
  <si>
    <r>
      <t>* Half price permits for low emission</t>
    </r>
    <r>
      <rPr>
        <sz val="12"/>
        <rFont val="Times New Roman"/>
        <family val="1"/>
      </rPr>
      <t xml:space="preserve"> vehicles able to travel at least 20 miles with zero CO2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</si>
</sst>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0.00_ ;\-#,##0.00\ "/>
    <numFmt numFmtId="165" formatCode="#,##0.00_ ;[Red]\-#,##0.00\ "/>
    <numFmt numFmtId="166" formatCode="_-* #,##0_-;\-* #,##0_-;_-* &quot;-&quot;??_-;_-@_-"/>
    <numFmt numFmtId="167" formatCode="&quot;£&quot;#,##0.00"/>
  </numFmts>
  <fonts count="60">
    <font>
      <sz val="10"/>
      <name val="Arial"/>
    </font>
    <font>
      <sz val="11"/>
      <color theme="1"/>
      <name val="Calibri"/>
      <family val="2"/>
      <scheme val="minor"/>
    </font>
    <font>
      <sz val="10"/>
      <name val="Arial"/>
      <family val="2"/>
    </font>
    <font>
      <sz val="8"/>
      <name val="Arial"/>
      <family val="2"/>
    </font>
    <font>
      <sz val="10"/>
      <name val="Gill Sans MT Light"/>
      <family val="2"/>
    </font>
    <font>
      <b/>
      <sz val="12"/>
      <name val="Gill Sans MT Light"/>
      <family val="2"/>
    </font>
    <font>
      <sz val="12"/>
      <name val="Gill Sans MT Light"/>
      <family val="2"/>
    </font>
    <font>
      <i/>
      <sz val="12"/>
      <name val="Gill Sans MT Light"/>
      <family val="2"/>
    </font>
    <font>
      <sz val="12"/>
      <name val="Arial"/>
      <family val="2"/>
    </font>
    <font>
      <sz val="12"/>
      <color indexed="18"/>
      <name val="Gill Sans MT Light"/>
      <family val="2"/>
    </font>
    <font>
      <sz val="10"/>
      <color indexed="8"/>
      <name val="Arial"/>
      <family val="2"/>
    </font>
    <font>
      <b/>
      <sz val="9"/>
      <color indexed="81"/>
      <name val="Tahoma"/>
      <family val="2"/>
    </font>
    <font>
      <sz val="9"/>
      <color indexed="81"/>
      <name val="Tahoma"/>
      <family val="2"/>
    </font>
    <font>
      <sz val="12"/>
      <color indexed="8"/>
      <name val="Arial"/>
      <family val="2"/>
    </font>
    <font>
      <sz val="16"/>
      <name val="Gill Sans MT Light"/>
      <family val="2"/>
    </font>
    <font>
      <sz val="28"/>
      <name val="Gill Sans MT Light"/>
      <family val="2"/>
    </font>
    <font>
      <sz val="20"/>
      <name val="Gill Sans MT Light"/>
      <family val="2"/>
    </font>
    <font>
      <sz val="18"/>
      <name val="Gill Sans MT Light"/>
      <family val="2"/>
    </font>
    <font>
      <b/>
      <sz val="12"/>
      <name val="Gill Sans MT Light"/>
    </font>
    <font>
      <u/>
      <sz val="10"/>
      <color theme="10"/>
      <name val="Arial"/>
      <family val="2"/>
    </font>
    <font>
      <b/>
      <sz val="12"/>
      <name val="Arial"/>
      <family val="2"/>
    </font>
    <font>
      <b/>
      <sz val="12"/>
      <color indexed="8"/>
      <name val="Arial"/>
      <family val="2"/>
    </font>
    <font>
      <b/>
      <sz val="14"/>
      <name val="Arial"/>
      <family val="2"/>
    </font>
    <font>
      <sz val="11"/>
      <name val="Arial"/>
      <family val="2"/>
    </font>
    <font>
      <sz val="12"/>
      <color indexed="18"/>
      <name val="Arial"/>
      <family val="2"/>
    </font>
    <font>
      <sz val="12"/>
      <color indexed="10"/>
      <name val="Arial"/>
      <family val="2"/>
    </font>
    <font>
      <vertAlign val="superscript"/>
      <sz val="12"/>
      <name val="Arial"/>
      <family val="2"/>
    </font>
    <font>
      <b/>
      <i/>
      <sz val="12"/>
      <name val="Arial"/>
      <family val="2"/>
    </font>
    <font>
      <sz val="12"/>
      <color rgb="FFFF0000"/>
      <name val="Arial"/>
      <family val="2"/>
    </font>
    <font>
      <b/>
      <vertAlign val="superscript"/>
      <sz val="12"/>
      <name val="Arial"/>
      <family val="2"/>
    </font>
    <font>
      <b/>
      <sz val="12"/>
      <color indexed="14"/>
      <name val="Arial"/>
      <family val="2"/>
    </font>
    <font>
      <i/>
      <sz val="12"/>
      <name val="Arial"/>
      <family val="2"/>
    </font>
    <font>
      <b/>
      <u/>
      <sz val="12"/>
      <name val="Arial"/>
      <family val="2"/>
    </font>
    <font>
      <i/>
      <sz val="11"/>
      <name val="Arial"/>
      <family val="2"/>
    </font>
    <font>
      <u val="singleAccounting"/>
      <sz val="12"/>
      <name val="Arial"/>
      <family val="2"/>
    </font>
    <font>
      <b/>
      <sz val="12"/>
      <color indexed="10"/>
      <name val="Arial"/>
      <family val="2"/>
    </font>
    <font>
      <b/>
      <sz val="12"/>
      <color theme="1"/>
      <name val="Arial"/>
      <family val="2"/>
    </font>
    <font>
      <sz val="12"/>
      <color theme="1"/>
      <name val="Arial"/>
      <family val="2"/>
    </font>
    <font>
      <b/>
      <u/>
      <sz val="12"/>
      <color theme="10"/>
      <name val="Arial"/>
      <family val="2"/>
    </font>
    <font>
      <b/>
      <sz val="18"/>
      <name val="Gill Sans MT Light"/>
    </font>
    <font>
      <b/>
      <sz val="16"/>
      <name val="Gill Sans MT Light"/>
    </font>
    <font>
      <b/>
      <sz val="12"/>
      <color indexed="18"/>
      <name val="Arial"/>
      <family val="2"/>
    </font>
    <font>
      <sz val="12"/>
      <name val="Gill Sans MT Light"/>
    </font>
    <font>
      <b/>
      <sz val="11"/>
      <name val="Arial"/>
      <family val="2"/>
    </font>
    <font>
      <b/>
      <sz val="16"/>
      <name val="Arial"/>
      <family val="2"/>
    </font>
    <font>
      <b/>
      <i/>
      <sz val="12"/>
      <color indexed="8"/>
      <name val="Arial"/>
      <family val="2"/>
    </font>
    <font>
      <i/>
      <sz val="12"/>
      <color indexed="8"/>
      <name val="Arial"/>
      <family val="2"/>
    </font>
    <font>
      <sz val="11"/>
      <color indexed="8"/>
      <name val="Arial"/>
      <family val="2"/>
    </font>
    <font>
      <b/>
      <i/>
      <sz val="11"/>
      <name val="Arial"/>
      <family val="2"/>
    </font>
    <font>
      <b/>
      <sz val="11"/>
      <color indexed="8"/>
      <name val="Arial"/>
      <family val="2"/>
    </font>
    <font>
      <b/>
      <sz val="11"/>
      <name val="Gill Sans MT Light"/>
      <family val="2"/>
    </font>
    <font>
      <b/>
      <i/>
      <sz val="14"/>
      <name val="Arial"/>
      <family val="2"/>
    </font>
    <font>
      <b/>
      <sz val="16"/>
      <name val="Gill Sans MT Light"/>
      <family val="2"/>
    </font>
    <font>
      <b/>
      <i/>
      <sz val="12"/>
      <name val="Gill Sans MT Light"/>
    </font>
    <font>
      <i/>
      <sz val="12"/>
      <name val="Gill Sans MT Light"/>
    </font>
    <font>
      <sz val="12"/>
      <name val="Times New Roman"/>
      <family val="1"/>
    </font>
    <font>
      <b/>
      <sz val="8"/>
      <name val="Arial"/>
      <family val="2"/>
    </font>
    <font>
      <b/>
      <i/>
      <sz val="12"/>
      <color theme="0"/>
      <name val="Arial"/>
      <family val="2"/>
    </font>
    <font>
      <b/>
      <sz val="10"/>
      <name val="Arial"/>
      <family val="2"/>
    </font>
    <font>
      <sz val="12"/>
      <color rgb="FF000000"/>
      <name val="Arial"/>
      <family val="2"/>
    </font>
  </fonts>
  <fills count="7">
    <fill>
      <patternFill patternType="none"/>
    </fill>
    <fill>
      <patternFill patternType="gray125"/>
    </fill>
    <fill>
      <patternFill patternType="solid">
        <fgColor rgb="FFFFFF00"/>
        <bgColor indexed="64"/>
      </patternFill>
    </fill>
    <fill>
      <patternFill patternType="solid">
        <fgColor rgb="FFE7E6E6"/>
        <bgColor indexed="64"/>
      </patternFill>
    </fill>
    <fill>
      <patternFill patternType="solid">
        <fgColor theme="9" tint="0.59999389629810485"/>
        <bgColor indexed="64"/>
      </patternFill>
    </fill>
    <fill>
      <patternFill patternType="solid">
        <fgColor rgb="FFFFC000"/>
        <bgColor indexed="64"/>
      </patternFill>
    </fill>
    <fill>
      <patternFill patternType="solid">
        <fgColor theme="0"/>
        <bgColor indexed="64"/>
      </patternFill>
    </fill>
  </fills>
  <borders count="54">
    <border>
      <left/>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thick">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medium">
        <color indexed="64"/>
      </left>
      <right style="medium">
        <color indexed="64"/>
      </right>
      <top/>
      <bottom/>
      <diagonal/>
    </border>
    <border>
      <left/>
      <right style="medium">
        <color indexed="64"/>
      </right>
      <top style="thick">
        <color indexed="64"/>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thick">
        <color indexed="64"/>
      </right>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thin">
        <color indexed="64"/>
      </top>
      <bottom style="thick">
        <color indexed="64"/>
      </bottom>
      <diagonal/>
    </border>
    <border>
      <left/>
      <right style="thin">
        <color indexed="64"/>
      </right>
      <top/>
      <bottom style="thin">
        <color indexed="64"/>
      </bottom>
      <diagonal/>
    </border>
    <border>
      <left style="thick">
        <color indexed="64"/>
      </left>
      <right/>
      <top/>
      <bottom/>
      <diagonal/>
    </border>
  </borders>
  <cellStyleXfs count="7">
    <xf numFmtId="0" fontId="0" fillId="0" borderId="0">
      <alignment vertical="top"/>
    </xf>
    <xf numFmtId="43" fontId="2" fillId="0" borderId="0" applyFont="0" applyFill="0" applyBorder="0" applyAlignment="0" applyProtection="0"/>
    <xf numFmtId="43" fontId="2" fillId="0" borderId="0" applyFont="0" applyFill="0" applyBorder="0" applyAlignment="0" applyProtection="0"/>
    <xf numFmtId="0" fontId="2" fillId="0" borderId="0">
      <alignment vertical="top"/>
    </xf>
    <xf numFmtId="0" fontId="19" fillId="0" borderId="0" applyNumberFormat="0" applyFill="0" applyBorder="0" applyAlignment="0" applyProtection="0">
      <alignment vertical="top"/>
    </xf>
    <xf numFmtId="0" fontId="1" fillId="0" borderId="0"/>
    <xf numFmtId="44" fontId="2" fillId="0" borderId="0" applyFont="0" applyFill="0" applyBorder="0" applyAlignment="0" applyProtection="0"/>
  </cellStyleXfs>
  <cellXfs count="401">
    <xf numFmtId="0" fontId="0" fillId="0" borderId="0" xfId="0" applyAlignment="1"/>
    <xf numFmtId="43" fontId="6" fillId="0" borderId="0" xfId="1" applyFont="1" applyFill="1" applyBorder="1"/>
    <xf numFmtId="0" fontId="13" fillId="0" borderId="0" xfId="0" applyFont="1">
      <alignment vertical="top"/>
    </xf>
    <xf numFmtId="0" fontId="8" fillId="0" borderId="0" xfId="0" applyFont="1">
      <alignment vertical="top"/>
    </xf>
    <xf numFmtId="0" fontId="15" fillId="0" borderId="0" xfId="0" applyFont="1" applyAlignment="1">
      <alignment horizontal="center"/>
    </xf>
    <xf numFmtId="0" fontId="16" fillId="0" borderId="0" xfId="0" applyFont="1" applyAlignment="1">
      <alignment horizontal="center"/>
    </xf>
    <xf numFmtId="0" fontId="4" fillId="0" borderId="0" xfId="0" applyFont="1" applyAlignment="1"/>
    <xf numFmtId="0" fontId="17" fillId="0" borderId="0" xfId="0" applyFont="1" applyAlignment="1">
      <alignment horizontal="right"/>
    </xf>
    <xf numFmtId="0" fontId="14" fillId="0" borderId="0" xfId="0" applyFont="1" applyAlignment="1">
      <alignment horizontal="center"/>
    </xf>
    <xf numFmtId="43" fontId="6" fillId="0" borderId="0" xfId="1" applyFont="1" applyFill="1" applyBorder="1" applyAlignment="1">
      <alignment shrinkToFit="1"/>
    </xf>
    <xf numFmtId="43" fontId="13" fillId="0" borderId="0" xfId="0" applyNumberFormat="1" applyFont="1">
      <alignment vertical="top"/>
    </xf>
    <xf numFmtId="0" fontId="4" fillId="0" borderId="0" xfId="0" applyFont="1" applyAlignment="1">
      <alignment horizontal="right"/>
    </xf>
    <xf numFmtId="43" fontId="8" fillId="0" borderId="0" xfId="0" applyNumberFormat="1" applyFont="1">
      <alignment vertical="top"/>
    </xf>
    <xf numFmtId="0" fontId="2" fillId="0" borderId="0" xfId="0" applyFont="1" applyAlignment="1"/>
    <xf numFmtId="0" fontId="13" fillId="0" borderId="0" xfId="0" applyFont="1" applyAlignment="1">
      <alignment horizontal="center" vertical="center"/>
    </xf>
    <xf numFmtId="0" fontId="22" fillId="0" borderId="0" xfId="0" applyFont="1" applyAlignment="1">
      <alignment vertical="center"/>
    </xf>
    <xf numFmtId="0" fontId="8" fillId="0" borderId="0" xfId="0" applyFont="1" applyAlignment="1">
      <alignment vertical="center"/>
    </xf>
    <xf numFmtId="43" fontId="8" fillId="0" borderId="0" xfId="0" applyNumberFormat="1" applyFont="1" applyAlignment="1">
      <alignment vertical="center"/>
    </xf>
    <xf numFmtId="49" fontId="20" fillId="0" borderId="0" xfId="0" applyNumberFormat="1" applyFont="1" applyAlignment="1">
      <alignment horizontal="center"/>
    </xf>
    <xf numFmtId="2" fontId="8" fillId="0" borderId="0" xfId="0" applyNumberFormat="1" applyFont="1">
      <alignment vertical="top"/>
    </xf>
    <xf numFmtId="43" fontId="8" fillId="0" borderId="0" xfId="0" applyNumberFormat="1" applyFont="1" applyAlignment="1">
      <alignment horizontal="center" vertical="center"/>
    </xf>
    <xf numFmtId="165" fontId="8" fillId="0" borderId="0" xfId="0" applyNumberFormat="1" applyFont="1" applyAlignment="1">
      <alignment horizontal="right"/>
    </xf>
    <xf numFmtId="165" fontId="8" fillId="0" borderId="0" xfId="1" applyNumberFormat="1" applyFont="1" applyFill="1" applyBorder="1" applyAlignment="1">
      <alignment horizontal="right"/>
    </xf>
    <xf numFmtId="0" fontId="20" fillId="0" borderId="0" xfId="0" applyFont="1" applyAlignment="1">
      <alignment horizontal="left"/>
    </xf>
    <xf numFmtId="0" fontId="20" fillId="0" borderId="18" xfId="0" applyFont="1" applyBorder="1" applyAlignment="1">
      <alignment vertical="center" wrapText="1"/>
    </xf>
    <xf numFmtId="0" fontId="20" fillId="0" borderId="2" xfId="0" applyFont="1" applyBorder="1" applyAlignment="1">
      <alignment vertical="center" wrapText="1"/>
    </xf>
    <xf numFmtId="0" fontId="20" fillId="0" borderId="2" xfId="0" applyFont="1" applyBorder="1" applyAlignment="1">
      <alignment horizontal="right" vertical="center" wrapText="1"/>
    </xf>
    <xf numFmtId="0" fontId="8" fillId="0" borderId="23" xfId="0" applyFont="1" applyBorder="1" applyAlignment="1">
      <alignment vertical="center" wrapText="1"/>
    </xf>
    <xf numFmtId="0" fontId="20" fillId="0" borderId="0" xfId="0" applyFont="1" applyAlignment="1">
      <alignment vertical="center"/>
    </xf>
    <xf numFmtId="0" fontId="27" fillId="0" borderId="0" xfId="0" applyFont="1" applyAlignment="1">
      <alignment vertical="center"/>
    </xf>
    <xf numFmtId="43" fontId="22" fillId="0" borderId="0" xfId="1" applyFont="1" applyFill="1" applyBorder="1" applyAlignment="1">
      <alignment vertical="center"/>
    </xf>
    <xf numFmtId="43" fontId="8" fillId="0" borderId="0" xfId="1" applyFont="1" applyFill="1" applyBorder="1"/>
    <xf numFmtId="43" fontId="8" fillId="0" borderId="0" xfId="1" applyFont="1" applyFill="1" applyBorder="1" applyAlignment="1">
      <alignment shrinkToFit="1"/>
    </xf>
    <xf numFmtId="43" fontId="20" fillId="0" borderId="0" xfId="1" applyFont="1" applyFill="1" applyBorder="1" applyAlignment="1">
      <alignment horizontal="center" wrapText="1"/>
    </xf>
    <xf numFmtId="43" fontId="20" fillId="0" borderId="0" xfId="1" applyFont="1" applyFill="1" applyBorder="1"/>
    <xf numFmtId="43" fontId="24" fillId="0" borderId="0" xfId="1" applyFont="1" applyFill="1" applyBorder="1"/>
    <xf numFmtId="43" fontId="8" fillId="0" borderId="0" xfId="1" applyFont="1" applyFill="1" applyBorder="1" applyAlignment="1">
      <alignment horizontal="right"/>
    </xf>
    <xf numFmtId="43" fontId="8" fillId="0" borderId="0" xfId="0" applyNumberFormat="1" applyFont="1" applyAlignment="1">
      <alignment horizontal="right" vertical="center"/>
    </xf>
    <xf numFmtId="2" fontId="8" fillId="0" borderId="0" xfId="0" applyNumberFormat="1" applyFont="1" applyAlignment="1">
      <alignment vertical="center"/>
    </xf>
    <xf numFmtId="43" fontId="8" fillId="2" borderId="0" xfId="1" applyFont="1" applyFill="1" applyBorder="1"/>
    <xf numFmtId="43" fontId="8" fillId="0" borderId="0" xfId="1" applyFont="1" applyFill="1" applyAlignment="1">
      <alignment horizontal="center"/>
    </xf>
    <xf numFmtId="43" fontId="8" fillId="0" borderId="0" xfId="1" applyFont="1" applyFill="1" applyBorder="1" applyAlignment="1">
      <alignment horizontal="right" vertical="center" shrinkToFit="1"/>
    </xf>
    <xf numFmtId="43" fontId="8" fillId="0" borderId="0" xfId="1" applyFont="1" applyFill="1" applyBorder="1" applyAlignment="1">
      <alignment horizontal="center"/>
    </xf>
    <xf numFmtId="2" fontId="8" fillId="2" borderId="0" xfId="0" applyNumberFormat="1" applyFont="1" applyFill="1">
      <alignment vertical="top"/>
    </xf>
    <xf numFmtId="43" fontId="8" fillId="2" borderId="0" xfId="1" applyFont="1" applyFill="1"/>
    <xf numFmtId="43" fontId="8" fillId="0" borderId="0" xfId="1" applyFont="1" applyFill="1"/>
    <xf numFmtId="43" fontId="8" fillId="0" borderId="0" xfId="1" applyFont="1" applyFill="1" applyBorder="1" applyAlignment="1">
      <alignment vertical="center"/>
    </xf>
    <xf numFmtId="43" fontId="2" fillId="0" borderId="0" xfId="1" applyFont="1" applyFill="1" applyBorder="1"/>
    <xf numFmtId="43" fontId="2" fillId="0" borderId="0" xfId="0" applyNumberFormat="1" applyFont="1">
      <alignment vertical="top"/>
    </xf>
    <xf numFmtId="43" fontId="8" fillId="0" borderId="0" xfId="1" applyFont="1" applyFill="1" applyBorder="1" applyAlignment="1">
      <alignment wrapText="1"/>
    </xf>
    <xf numFmtId="43" fontId="8" fillId="0" borderId="0" xfId="1" applyFont="1" applyFill="1" applyBorder="1" applyAlignment="1"/>
    <xf numFmtId="43" fontId="8" fillId="0" borderId="0" xfId="1" applyFont="1" applyFill="1" applyBorder="1" applyAlignment="1">
      <alignment horizontal="right" vertical="center"/>
    </xf>
    <xf numFmtId="0" fontId="2" fillId="0" borderId="0" xfId="0" applyFont="1" applyAlignment="1">
      <alignment vertical="center"/>
    </xf>
    <xf numFmtId="2" fontId="2" fillId="0" borderId="0" xfId="0" applyNumberFormat="1" applyFont="1" applyAlignment="1">
      <alignment vertical="center"/>
    </xf>
    <xf numFmtId="0" fontId="23" fillId="0" borderId="0" xfId="0" applyFont="1" applyAlignment="1">
      <alignment vertical="center"/>
    </xf>
    <xf numFmtId="2" fontId="20" fillId="0" borderId="0" xfId="0" applyNumberFormat="1" applyFont="1" applyAlignment="1">
      <alignment horizontal="center" vertical="center" wrapText="1"/>
    </xf>
    <xf numFmtId="43" fontId="20" fillId="0" borderId="0" xfId="1" applyFont="1" applyFill="1" applyAlignment="1">
      <alignment horizontal="left"/>
    </xf>
    <xf numFmtId="9" fontId="8" fillId="0" borderId="0" xfId="1" applyNumberFormat="1" applyFont="1" applyFill="1" applyAlignment="1">
      <alignment shrinkToFit="1"/>
    </xf>
    <xf numFmtId="2" fontId="8" fillId="0" borderId="0" xfId="0" quotePrefix="1" applyNumberFormat="1" applyFont="1" applyAlignment="1"/>
    <xf numFmtId="43" fontId="8" fillId="2" borderId="0" xfId="1" applyFont="1" applyFill="1" applyBorder="1" applyAlignment="1">
      <alignment shrinkToFit="1"/>
    </xf>
    <xf numFmtId="43" fontId="8" fillId="2" borderId="0" xfId="1" applyFont="1" applyFill="1" applyBorder="1" applyAlignment="1">
      <alignment horizontal="right"/>
    </xf>
    <xf numFmtId="43" fontId="8" fillId="2" borderId="0" xfId="1" applyFont="1" applyFill="1" applyAlignment="1">
      <alignment shrinkToFit="1"/>
    </xf>
    <xf numFmtId="9" fontId="8" fillId="2" borderId="0" xfId="1" applyNumberFormat="1" applyFont="1" applyFill="1" applyAlignment="1">
      <alignment shrinkToFit="1"/>
    </xf>
    <xf numFmtId="2" fontId="8" fillId="2" borderId="0" xfId="0" quotePrefix="1" applyNumberFormat="1" applyFont="1" applyFill="1" applyAlignment="1"/>
    <xf numFmtId="0" fontId="8" fillId="2" borderId="0" xfId="0" applyFont="1" applyFill="1" applyAlignment="1"/>
    <xf numFmtId="43" fontId="22" fillId="0" borderId="0" xfId="1" applyFont="1" applyFill="1" applyAlignment="1">
      <alignment horizontal="left" vertical="center"/>
    </xf>
    <xf numFmtId="0" fontId="8" fillId="0" borderId="0" xfId="0" applyFont="1" applyAlignment="1">
      <alignment horizontal="left" vertical="top" wrapText="1" indent="2"/>
    </xf>
    <xf numFmtId="43" fontId="24" fillId="0" borderId="0" xfId="1" applyFont="1" applyFill="1"/>
    <xf numFmtId="0" fontId="13" fillId="0" borderId="0" xfId="0" applyFont="1" applyAlignment="1">
      <alignment horizontal="center" vertical="top"/>
    </xf>
    <xf numFmtId="0" fontId="13" fillId="0" borderId="0" xfId="0" applyFont="1" applyAlignment="1">
      <alignment horizontal="left" vertical="top" indent="2"/>
    </xf>
    <xf numFmtId="2" fontId="13" fillId="0" borderId="0" xfId="0" applyNumberFormat="1" applyFont="1">
      <alignment vertical="top"/>
    </xf>
    <xf numFmtId="0" fontId="13" fillId="0" borderId="0" xfId="0" applyFont="1" applyAlignment="1">
      <alignment vertical="center"/>
    </xf>
    <xf numFmtId="43" fontId="8" fillId="0" borderId="0" xfId="1" applyFont="1" applyFill="1" applyBorder="1" applyAlignment="1">
      <alignment horizontal="center" vertical="top"/>
    </xf>
    <xf numFmtId="43" fontId="8" fillId="0" borderId="0" xfId="1" applyFont="1" applyFill="1" applyBorder="1" applyAlignment="1">
      <alignment vertical="top"/>
    </xf>
    <xf numFmtId="0" fontId="8" fillId="0" borderId="0" xfId="0" applyFont="1" applyAlignment="1">
      <alignment horizontal="center" vertical="center"/>
    </xf>
    <xf numFmtId="0" fontId="20" fillId="0" borderId="0" xfId="0" applyFont="1" applyAlignment="1">
      <alignment horizontal="left" vertical="center"/>
    </xf>
    <xf numFmtId="43" fontId="8" fillId="0" borderId="0" xfId="0" applyNumberFormat="1" applyFont="1" applyAlignment="1">
      <alignment horizontal="center"/>
    </xf>
    <xf numFmtId="0" fontId="8" fillId="0" borderId="0" xfId="0" applyFont="1" applyAlignment="1"/>
    <xf numFmtId="0" fontId="2" fillId="0" borderId="0" xfId="0" applyFont="1" applyAlignment="1">
      <alignment textRotation="90"/>
    </xf>
    <xf numFmtId="0" fontId="17" fillId="0" borderId="0" xfId="0" applyFont="1" applyAlignment="1"/>
    <xf numFmtId="0" fontId="14" fillId="0" borderId="0" xfId="0" applyFont="1" applyAlignment="1"/>
    <xf numFmtId="0" fontId="39" fillId="0" borderId="0" xfId="0" applyFont="1" applyAlignment="1">
      <alignment horizontal="left" wrapText="1"/>
    </xf>
    <xf numFmtId="0" fontId="40" fillId="0" borderId="0" xfId="0" applyFont="1" applyAlignment="1">
      <alignment horizontal="left"/>
    </xf>
    <xf numFmtId="0" fontId="8" fillId="0" borderId="0" xfId="0" applyFont="1" applyAlignment="1">
      <alignment horizontal="center" vertical="center" wrapText="1"/>
    </xf>
    <xf numFmtId="0" fontId="20" fillId="0" borderId="20" xfId="0" applyFont="1" applyBorder="1" applyAlignment="1">
      <alignment vertical="center"/>
    </xf>
    <xf numFmtId="0" fontId="8" fillId="0" borderId="20" xfId="0" applyFont="1" applyBorder="1" applyAlignment="1">
      <alignment horizontal="center" vertical="center" wrapText="1"/>
    </xf>
    <xf numFmtId="0" fontId="44" fillId="0" borderId="0" xfId="0" applyFont="1" applyAlignment="1">
      <alignment vertical="center"/>
    </xf>
    <xf numFmtId="0" fontId="23" fillId="0" borderId="0" xfId="0" applyFont="1" applyAlignment="1"/>
    <xf numFmtId="0" fontId="8" fillId="0" borderId="13" xfId="0" applyFont="1" applyBorder="1" applyAlignment="1">
      <alignment vertical="center" wrapText="1"/>
    </xf>
    <xf numFmtId="0" fontId="8" fillId="0" borderId="0" xfId="0" applyFont="1" applyAlignment="1">
      <alignment horizontal="left" vertical="center"/>
    </xf>
    <xf numFmtId="0" fontId="20" fillId="0" borderId="20" xfId="0" applyFont="1" applyBorder="1" applyAlignment="1">
      <alignment horizontal="center" vertical="center" wrapText="1"/>
    </xf>
    <xf numFmtId="0" fontId="8" fillId="0" borderId="20" xfId="0" applyFont="1" applyBorder="1" applyAlignment="1">
      <alignment horizontal="center" vertical="center"/>
    </xf>
    <xf numFmtId="0" fontId="45" fillId="0" borderId="0" xfId="0" applyFont="1">
      <alignment vertical="top"/>
    </xf>
    <xf numFmtId="0" fontId="47" fillId="0" borderId="0" xfId="0" applyFont="1" applyAlignment="1">
      <alignment vertical="center"/>
    </xf>
    <xf numFmtId="0" fontId="27" fillId="0" borderId="0" xfId="0" applyFont="1" applyAlignment="1">
      <alignment horizontal="left"/>
    </xf>
    <xf numFmtId="0" fontId="27" fillId="0" borderId="0" xfId="0" applyFont="1" applyAlignment="1">
      <alignment horizontal="left" vertical="top" wrapText="1"/>
    </xf>
    <xf numFmtId="0" fontId="45" fillId="0" borderId="0" xfId="0" applyFont="1" applyAlignment="1">
      <alignment horizontal="left" vertical="top"/>
    </xf>
    <xf numFmtId="0" fontId="20" fillId="0" borderId="20" xfId="0" applyFont="1" applyBorder="1" applyAlignment="1">
      <alignment vertical="center" wrapText="1"/>
    </xf>
    <xf numFmtId="0" fontId="44" fillId="0" borderId="0" xfId="0" applyFont="1" applyAlignment="1">
      <alignment horizontal="left" vertical="center"/>
    </xf>
    <xf numFmtId="43" fontId="43" fillId="0" borderId="0" xfId="1" applyFont="1" applyFill="1" applyBorder="1" applyAlignment="1">
      <alignment horizontal="center"/>
    </xf>
    <xf numFmtId="43" fontId="43" fillId="0" borderId="0" xfId="1" applyFont="1" applyFill="1" applyBorder="1" applyAlignment="1">
      <alignment horizontal="center" vertical="center"/>
    </xf>
    <xf numFmtId="43" fontId="23" fillId="0" borderId="0" xfId="1" applyFont="1" applyFill="1"/>
    <xf numFmtId="43" fontId="43" fillId="0" borderId="0" xfId="1" applyFont="1" applyFill="1" applyAlignment="1">
      <alignment horizontal="center"/>
    </xf>
    <xf numFmtId="0" fontId="47" fillId="0" borderId="0" xfId="0" applyFont="1">
      <alignment vertical="top"/>
    </xf>
    <xf numFmtId="43" fontId="44" fillId="0" borderId="0" xfId="1" applyFont="1" applyFill="1" applyBorder="1" applyAlignment="1">
      <alignment vertical="center"/>
    </xf>
    <xf numFmtId="43" fontId="6" fillId="0" borderId="0" xfId="1" applyFont="1" applyFill="1" applyBorder="1" applyAlignment="1">
      <alignment wrapText="1"/>
    </xf>
    <xf numFmtId="43" fontId="5" fillId="0" borderId="0" xfId="1" applyFont="1" applyFill="1" applyBorder="1" applyAlignment="1">
      <alignment horizontal="center" wrapText="1"/>
    </xf>
    <xf numFmtId="43" fontId="5" fillId="0" borderId="0" xfId="1" applyFont="1" applyFill="1" applyBorder="1" applyAlignment="1">
      <alignment horizontal="center"/>
    </xf>
    <xf numFmtId="43" fontId="6" fillId="0" borderId="0" xfId="1" applyFont="1" applyFill="1" applyBorder="1" applyAlignment="1">
      <alignment wrapText="1" shrinkToFit="1"/>
    </xf>
    <xf numFmtId="2" fontId="5" fillId="0" borderId="0" xfId="0" applyNumberFormat="1" applyFont="1" applyAlignment="1">
      <alignment horizontal="center" wrapText="1"/>
    </xf>
    <xf numFmtId="43" fontId="6" fillId="0" borderId="0" xfId="0" applyNumberFormat="1" applyFont="1">
      <alignment vertical="top"/>
    </xf>
    <xf numFmtId="43" fontId="9" fillId="0" borderId="0" xfId="1" applyFont="1" applyFill="1" applyBorder="1"/>
    <xf numFmtId="0" fontId="6" fillId="0" borderId="0" xfId="0" applyFont="1">
      <alignment vertical="top"/>
    </xf>
    <xf numFmtId="43" fontId="6" fillId="0" borderId="0" xfId="1" applyFont="1" applyFill="1" applyBorder="1" applyAlignment="1">
      <alignment horizontal="left" wrapText="1"/>
    </xf>
    <xf numFmtId="2" fontId="6" fillId="0" borderId="0" xfId="0" applyNumberFormat="1" applyFont="1" applyAlignment="1"/>
    <xf numFmtId="43" fontId="7" fillId="0" borderId="0" xfId="1" applyFont="1" applyFill="1" applyBorder="1" applyAlignment="1">
      <alignment horizontal="right"/>
    </xf>
    <xf numFmtId="0" fontId="7" fillId="0" borderId="0" xfId="1" applyNumberFormat="1" applyFont="1" applyFill="1" applyBorder="1" applyAlignment="1">
      <alignment wrapText="1"/>
    </xf>
    <xf numFmtId="2" fontId="6" fillId="0" borderId="0" xfId="0" applyNumberFormat="1" applyFont="1">
      <alignment vertical="top"/>
    </xf>
    <xf numFmtId="0" fontId="7" fillId="0" borderId="0" xfId="1" applyNumberFormat="1" applyFont="1" applyFill="1" applyBorder="1" applyAlignment="1"/>
    <xf numFmtId="0" fontId="18" fillId="0" borderId="0" xfId="0" applyFont="1">
      <alignment vertical="top"/>
    </xf>
    <xf numFmtId="2" fontId="5" fillId="0" borderId="20" xfId="0" applyNumberFormat="1" applyFont="1" applyBorder="1" applyAlignment="1">
      <alignment horizontal="center" wrapText="1"/>
    </xf>
    <xf numFmtId="43" fontId="5" fillId="0" borderId="20" xfId="1" applyFont="1" applyFill="1" applyBorder="1" applyAlignment="1">
      <alignment horizontal="center" wrapText="1"/>
    </xf>
    <xf numFmtId="43" fontId="50" fillId="0" borderId="0" xfId="1" applyFont="1" applyFill="1" applyBorder="1" applyAlignment="1">
      <alignment horizontal="center"/>
    </xf>
    <xf numFmtId="43" fontId="5" fillId="0" borderId="20" xfId="1" applyFont="1" applyFill="1" applyBorder="1"/>
    <xf numFmtId="43" fontId="52" fillId="0" borderId="0" xfId="1" applyFont="1" applyFill="1" applyBorder="1" applyAlignment="1">
      <alignment vertical="center"/>
    </xf>
    <xf numFmtId="43" fontId="44" fillId="0" borderId="0" xfId="1" applyFont="1" applyFill="1" applyAlignment="1">
      <alignment horizontal="left" vertical="center"/>
    </xf>
    <xf numFmtId="2" fontId="20" fillId="0" borderId="20" xfId="0" applyNumberFormat="1" applyFont="1" applyBorder="1" applyAlignment="1">
      <alignment horizontal="center" vertical="center" wrapText="1"/>
    </xf>
    <xf numFmtId="0" fontId="6" fillId="0" borderId="0" xfId="0" applyFont="1" applyAlignment="1">
      <alignment vertical="top" wrapText="1"/>
    </xf>
    <xf numFmtId="2" fontId="6" fillId="0" borderId="0" xfId="0" applyNumberFormat="1" applyFont="1" applyAlignment="1">
      <alignment wrapText="1"/>
    </xf>
    <xf numFmtId="43" fontId="18" fillId="0" borderId="0" xfId="1" applyFont="1" applyFill="1" applyBorder="1" applyAlignment="1"/>
    <xf numFmtId="0" fontId="20" fillId="0" borderId="0" xfId="0" applyFont="1">
      <alignment vertical="top"/>
    </xf>
    <xf numFmtId="43" fontId="24" fillId="0" borderId="0" xfId="0" applyNumberFormat="1" applyFont="1">
      <alignment vertical="top"/>
    </xf>
    <xf numFmtId="0" fontId="8" fillId="0" borderId="20" xfId="0" applyFont="1" applyBorder="1" applyAlignment="1">
      <alignment vertical="center" wrapText="1"/>
    </xf>
    <xf numFmtId="0" fontId="8" fillId="0" borderId="0" xfId="0" applyFont="1" applyAlignment="1">
      <alignment horizontal="left" vertical="top" indent="2"/>
    </xf>
    <xf numFmtId="0" fontId="8" fillId="0" borderId="0" xfId="0" applyFont="1" applyAlignment="1">
      <alignment horizontal="left" vertical="top"/>
    </xf>
    <xf numFmtId="2" fontId="8" fillId="0" borderId="0" xfId="0" applyNumberFormat="1" applyFont="1" applyAlignment="1">
      <alignment horizontal="center"/>
    </xf>
    <xf numFmtId="0" fontId="31" fillId="0" borderId="0" xfId="0" applyFont="1">
      <alignment vertical="top"/>
    </xf>
    <xf numFmtId="0" fontId="32" fillId="0" borderId="0" xfId="0" applyFont="1">
      <alignment vertical="top"/>
    </xf>
    <xf numFmtId="0" fontId="48" fillId="0" borderId="0" xfId="0" applyFont="1" applyAlignment="1">
      <alignment vertical="center"/>
    </xf>
    <xf numFmtId="40" fontId="8" fillId="0" borderId="19" xfId="0" applyNumberFormat="1" applyFont="1" applyBorder="1" applyAlignment="1">
      <alignment horizontal="right" vertical="center"/>
    </xf>
    <xf numFmtId="40" fontId="8" fillId="0" borderId="20" xfId="0" applyNumberFormat="1" applyFont="1" applyBorder="1" applyAlignment="1">
      <alignment horizontal="right" vertical="center"/>
    </xf>
    <xf numFmtId="0" fontId="20" fillId="0" borderId="2" xfId="0" applyFont="1" applyBorder="1" applyAlignment="1">
      <alignment vertical="center"/>
    </xf>
    <xf numFmtId="40" fontId="8" fillId="0" borderId="13" xfId="0" applyNumberFormat="1" applyFont="1" applyBorder="1" applyAlignment="1">
      <alignment horizontal="right" vertical="center"/>
    </xf>
    <xf numFmtId="40" fontId="8" fillId="0" borderId="13" xfId="0" applyNumberFormat="1" applyFont="1" applyBorder="1" applyAlignment="1">
      <alignment vertical="center"/>
    </xf>
    <xf numFmtId="40" fontId="8" fillId="0" borderId="20" xfId="0" applyNumberFormat="1" applyFont="1" applyBorder="1" applyAlignment="1">
      <alignment vertical="center"/>
    </xf>
    <xf numFmtId="40" fontId="8" fillId="0" borderId="19" xfId="0" applyNumberFormat="1" applyFont="1" applyBorder="1" applyAlignment="1">
      <alignment vertical="center"/>
    </xf>
    <xf numFmtId="40" fontId="8" fillId="0" borderId="3" xfId="0" applyNumberFormat="1" applyFont="1" applyBorder="1" applyAlignment="1">
      <alignment horizontal="right" vertical="center"/>
    </xf>
    <xf numFmtId="6" fontId="8" fillId="0" borderId="20" xfId="0" applyNumberFormat="1" applyFont="1" applyBorder="1" applyAlignment="1">
      <alignment horizontal="center" vertical="center" wrapText="1"/>
    </xf>
    <xf numFmtId="43" fontId="20" fillId="0" borderId="20" xfId="1" applyFont="1" applyFill="1" applyBorder="1" applyAlignment="1">
      <alignment horizontal="center" vertical="center" wrapText="1"/>
    </xf>
    <xf numFmtId="0" fontId="20" fillId="0" borderId="1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7" xfId="0" applyFont="1" applyBorder="1" applyAlignment="1">
      <alignment vertical="center" wrapText="1"/>
    </xf>
    <xf numFmtId="0" fontId="0" fillId="0" borderId="37" xfId="0" applyBorder="1" applyAlignment="1">
      <alignment vertical="top" wrapText="1"/>
    </xf>
    <xf numFmtId="0" fontId="0" fillId="0" borderId="36" xfId="0" applyBorder="1" applyAlignment="1">
      <alignment vertical="top" wrapText="1"/>
    </xf>
    <xf numFmtId="0" fontId="8" fillId="0" borderId="6" xfId="0" applyFont="1" applyBorder="1" applyAlignment="1">
      <alignment vertical="center" wrapText="1"/>
    </xf>
    <xf numFmtId="0" fontId="0" fillId="0" borderId="35" xfId="0" applyBorder="1" applyAlignment="1">
      <alignment vertical="center" wrapText="1"/>
    </xf>
    <xf numFmtId="0" fontId="8" fillId="0" borderId="31" xfId="0" applyFont="1" applyBorder="1" applyAlignment="1">
      <alignment horizontal="center" vertical="center" wrapText="1"/>
    </xf>
    <xf numFmtId="0" fontId="8" fillId="0" borderId="38" xfId="0" applyFont="1" applyBorder="1" applyAlignment="1">
      <alignment horizontal="center" vertical="center" wrapText="1"/>
    </xf>
    <xf numFmtId="8" fontId="8" fillId="0" borderId="31" xfId="0" applyNumberFormat="1" applyFont="1" applyBorder="1" applyAlignment="1">
      <alignment horizontal="center" vertical="center" wrapText="1"/>
    </xf>
    <xf numFmtId="8" fontId="8" fillId="0" borderId="38" xfId="0" applyNumberFormat="1" applyFont="1" applyBorder="1" applyAlignment="1">
      <alignment horizontal="center" vertical="center" wrapText="1"/>
    </xf>
    <xf numFmtId="0" fontId="8" fillId="0" borderId="35" xfId="0" applyFont="1" applyBorder="1" applyAlignment="1">
      <alignment horizontal="center" vertical="center" wrapText="1"/>
    </xf>
    <xf numFmtId="8" fontId="8" fillId="0" borderId="35" xfId="0" applyNumberFormat="1" applyFont="1" applyBorder="1" applyAlignment="1">
      <alignment horizontal="center" vertical="center" wrapText="1"/>
    </xf>
    <xf numFmtId="8" fontId="8" fillId="0" borderId="39" xfId="0" applyNumberFormat="1" applyFont="1" applyBorder="1" applyAlignment="1">
      <alignment horizontal="center" vertical="center" wrapText="1"/>
    </xf>
    <xf numFmtId="0" fontId="3" fillId="3" borderId="40" xfId="0" applyFont="1" applyFill="1" applyBorder="1" applyAlignment="1">
      <alignment horizontal="center" vertical="center" wrapText="1"/>
    </xf>
    <xf numFmtId="0" fontId="3" fillId="3" borderId="35" xfId="0" applyFont="1" applyFill="1" applyBorder="1" applyAlignment="1">
      <alignment vertical="center" wrapText="1"/>
    </xf>
    <xf numFmtId="0" fontId="3" fillId="3" borderId="35" xfId="0" applyFont="1" applyFill="1" applyBorder="1" applyAlignment="1">
      <alignment horizontal="right" vertical="center" wrapText="1"/>
    </xf>
    <xf numFmtId="0" fontId="3" fillId="3" borderId="39" xfId="0" applyFont="1" applyFill="1" applyBorder="1" applyAlignment="1">
      <alignment horizontal="right" vertical="center" wrapText="1"/>
    </xf>
    <xf numFmtId="6" fontId="8" fillId="0" borderId="38" xfId="0" applyNumberFormat="1" applyFont="1" applyBorder="1" applyAlignment="1">
      <alignment horizontal="center" vertical="center" wrapText="1"/>
    </xf>
    <xf numFmtId="0" fontId="56" fillId="3" borderId="40" xfId="0" applyFont="1" applyFill="1" applyBorder="1" applyAlignment="1">
      <alignment vertical="center" wrapText="1"/>
    </xf>
    <xf numFmtId="0" fontId="3" fillId="3" borderId="35"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20" fillId="0" borderId="41" xfId="0" applyFont="1" applyBorder="1" applyAlignment="1">
      <alignment vertical="center" wrapText="1"/>
    </xf>
    <xf numFmtId="0" fontId="0" fillId="0" borderId="40" xfId="0" applyBorder="1" applyAlignment="1">
      <alignment vertical="top" wrapText="1"/>
    </xf>
    <xf numFmtId="0" fontId="8" fillId="0" borderId="35" xfId="0" applyFont="1" applyBorder="1" applyAlignment="1">
      <alignment vertical="center" wrapText="1"/>
    </xf>
    <xf numFmtId="0" fontId="56" fillId="3" borderId="32" xfId="0" applyFont="1" applyFill="1" applyBorder="1" applyAlignment="1">
      <alignment vertical="center" wrapText="1"/>
    </xf>
    <xf numFmtId="0" fontId="8" fillId="0" borderId="39" xfId="0" applyFont="1" applyBorder="1" applyAlignment="1">
      <alignment horizontal="center" vertical="center" wrapText="1"/>
    </xf>
    <xf numFmtId="0" fontId="56" fillId="3" borderId="36" xfId="0" applyFont="1" applyFill="1" applyBorder="1" applyAlignment="1">
      <alignment vertical="center" wrapText="1"/>
    </xf>
    <xf numFmtId="0" fontId="3" fillId="3" borderId="39" xfId="0" applyFont="1" applyFill="1" applyBorder="1" applyAlignment="1">
      <alignment vertical="center" wrapText="1"/>
    </xf>
    <xf numFmtId="0" fontId="23" fillId="0" borderId="6" xfId="0" applyFont="1" applyBorder="1" applyAlignment="1">
      <alignment vertical="center" wrapText="1"/>
    </xf>
    <xf numFmtId="0" fontId="23" fillId="0" borderId="35" xfId="0" applyFont="1" applyBorder="1" applyAlignment="1">
      <alignment vertical="center" wrapText="1"/>
    </xf>
    <xf numFmtId="0" fontId="20" fillId="0" borderId="5" xfId="0" applyFont="1" applyBorder="1" applyAlignment="1">
      <alignment horizontal="center" vertical="center" wrapText="1"/>
    </xf>
    <xf numFmtId="0" fontId="3" fillId="3" borderId="43" xfId="0" applyFont="1" applyFill="1" applyBorder="1" applyAlignment="1">
      <alignment vertical="center" wrapText="1"/>
    </xf>
    <xf numFmtId="0" fontId="8" fillId="0" borderId="45" xfId="0" applyFont="1" applyBorder="1" applyAlignment="1">
      <alignment vertical="center" wrapText="1"/>
    </xf>
    <xf numFmtId="0" fontId="8" fillId="0" borderId="42" xfId="0" applyFont="1" applyBorder="1" applyAlignment="1">
      <alignment vertical="center" wrapText="1"/>
    </xf>
    <xf numFmtId="0" fontId="8" fillId="0" borderId="32" xfId="0" applyFont="1" applyBorder="1" applyAlignment="1">
      <alignment vertical="center" wrapText="1"/>
    </xf>
    <xf numFmtId="0" fontId="8" fillId="0" borderId="50" xfId="0" applyFont="1" applyBorder="1" applyAlignment="1">
      <alignment vertical="center" wrapText="1"/>
    </xf>
    <xf numFmtId="0" fontId="8" fillId="0" borderId="4" xfId="0" applyFont="1" applyBorder="1" applyAlignment="1">
      <alignment vertical="center" wrapText="1"/>
    </xf>
    <xf numFmtId="0" fontId="8" fillId="0" borderId="51" xfId="0" applyFont="1" applyBorder="1" applyAlignment="1">
      <alignment horizontal="center" vertical="center" wrapText="1"/>
    </xf>
    <xf numFmtId="0" fontId="8" fillId="0" borderId="0" xfId="0" applyFont="1" applyAlignment="1">
      <alignment vertical="center" wrapText="1"/>
    </xf>
    <xf numFmtId="0" fontId="20" fillId="0" borderId="20" xfId="0" applyFont="1" applyBorder="1" applyAlignment="1">
      <alignment horizontal="center" vertical="center"/>
    </xf>
    <xf numFmtId="0" fontId="8" fillId="0" borderId="0" xfId="0" applyFont="1" applyAlignment="1">
      <alignment horizontal="left" vertical="center" wrapText="1"/>
    </xf>
    <xf numFmtId="0" fontId="8" fillId="0" borderId="22" xfId="0" applyFont="1" applyBorder="1" applyAlignment="1">
      <alignment vertical="center" wrapText="1"/>
    </xf>
    <xf numFmtId="0" fontId="8" fillId="0" borderId="21" xfId="0" applyFont="1" applyBorder="1" applyAlignment="1">
      <alignment vertical="center" wrapText="1"/>
    </xf>
    <xf numFmtId="0" fontId="8" fillId="0" borderId="27" xfId="0" applyFont="1" applyBorder="1" applyAlignment="1">
      <alignment vertical="center"/>
    </xf>
    <xf numFmtId="0" fontId="8" fillId="0" borderId="3" xfId="0" applyFont="1" applyBorder="1" applyAlignment="1">
      <alignment vertical="center" wrapText="1"/>
    </xf>
    <xf numFmtId="0" fontId="8" fillId="0" borderId="19" xfId="0" applyFont="1" applyBorder="1" applyAlignment="1">
      <alignment vertical="center" wrapText="1"/>
    </xf>
    <xf numFmtId="49" fontId="20" fillId="0" borderId="0" xfId="0" applyNumberFormat="1" applyFont="1" applyAlignment="1">
      <alignment horizontal="center" vertical="center"/>
    </xf>
    <xf numFmtId="2" fontId="20" fillId="0" borderId="20" xfId="0" applyNumberFormat="1" applyFont="1" applyBorder="1" applyAlignment="1">
      <alignment horizontal="center" vertical="center"/>
    </xf>
    <xf numFmtId="43" fontId="20" fillId="0" borderId="0" xfId="1" applyFont="1" applyFill="1" applyBorder="1" applyAlignment="1">
      <alignment horizontal="center" vertical="center"/>
    </xf>
    <xf numFmtId="43" fontId="8" fillId="0" borderId="0" xfId="1" applyFont="1" applyFill="1" applyBorder="1" applyAlignment="1">
      <alignment vertical="center" wrapText="1"/>
    </xf>
    <xf numFmtId="43" fontId="23" fillId="0" borderId="0" xfId="1" applyFont="1" applyFill="1" applyBorder="1" applyAlignment="1">
      <alignment vertical="center"/>
    </xf>
    <xf numFmtId="43" fontId="30" fillId="0" borderId="0" xfId="1" applyFont="1" applyFill="1" applyBorder="1" applyAlignment="1">
      <alignment vertical="center" shrinkToFit="1"/>
    </xf>
    <xf numFmtId="43" fontId="20" fillId="0" borderId="0" xfId="1" applyFont="1" applyFill="1" applyBorder="1" applyAlignment="1">
      <alignment vertical="center"/>
    </xf>
    <xf numFmtId="43" fontId="8" fillId="0" borderId="0" xfId="1" applyFont="1" applyFill="1" applyBorder="1" applyAlignment="1">
      <alignment vertical="center" shrinkToFit="1"/>
    </xf>
    <xf numFmtId="43" fontId="27" fillId="0" borderId="0" xfId="1" applyFont="1" applyFill="1" applyBorder="1" applyAlignment="1">
      <alignment vertical="center"/>
    </xf>
    <xf numFmtId="43" fontId="8" fillId="0" borderId="0" xfId="1" applyFont="1" applyFill="1" applyAlignment="1">
      <alignment vertical="center"/>
    </xf>
    <xf numFmtId="165" fontId="8" fillId="0" borderId="0" xfId="1" applyNumberFormat="1" applyFont="1" applyFill="1" applyBorder="1" applyAlignment="1">
      <alignment horizontal="right" vertical="center"/>
    </xf>
    <xf numFmtId="165" fontId="8" fillId="0" borderId="0" xfId="1" applyNumberFormat="1" applyFont="1" applyFill="1" applyBorder="1" applyAlignment="1">
      <alignment vertical="center"/>
    </xf>
    <xf numFmtId="165" fontId="27" fillId="0" borderId="0" xfId="1" applyNumberFormat="1" applyFont="1" applyFill="1" applyBorder="1" applyAlignment="1">
      <alignment horizontal="right" vertical="center"/>
    </xf>
    <xf numFmtId="165" fontId="27" fillId="0" borderId="0" xfId="1" applyNumberFormat="1" applyFont="1" applyFill="1" applyBorder="1" applyAlignment="1">
      <alignment vertical="center"/>
    </xf>
    <xf numFmtId="43" fontId="24" fillId="0" borderId="0" xfId="1" applyFont="1" applyFill="1" applyBorder="1" applyAlignment="1">
      <alignment vertical="center"/>
    </xf>
    <xf numFmtId="43" fontId="8" fillId="0" borderId="0" xfId="1" applyFont="1" applyFill="1" applyBorder="1" applyAlignment="1">
      <alignment horizontal="center" vertical="center"/>
    </xf>
    <xf numFmtId="43" fontId="8" fillId="0" borderId="0" xfId="1" applyFont="1" applyFill="1" applyAlignment="1">
      <alignment horizontal="center" vertical="center"/>
    </xf>
    <xf numFmtId="43" fontId="25" fillId="0" borderId="0" xfId="1" applyFont="1" applyFill="1" applyBorder="1" applyAlignment="1">
      <alignment vertical="center"/>
    </xf>
    <xf numFmtId="6" fontId="8" fillId="0" borderId="0" xfId="0" applyNumberFormat="1" applyFont="1" applyAlignment="1">
      <alignment vertical="center"/>
    </xf>
    <xf numFmtId="6" fontId="22" fillId="0" borderId="0" xfId="0" applyNumberFormat="1" applyFont="1" applyAlignment="1">
      <alignment vertical="center"/>
    </xf>
    <xf numFmtId="0" fontId="22" fillId="0" borderId="0" xfId="0" applyFont="1" applyAlignment="1">
      <alignment horizontal="left" vertical="center"/>
    </xf>
    <xf numFmtId="6" fontId="8" fillId="0" borderId="0" xfId="0" applyNumberFormat="1" applyFont="1" applyAlignment="1">
      <alignment horizontal="right" vertical="center"/>
    </xf>
    <xf numFmtId="5" fontId="8" fillId="0" borderId="0" xfId="0" applyNumberFormat="1" applyFont="1" applyAlignment="1">
      <alignment horizontal="right" vertical="center"/>
    </xf>
    <xf numFmtId="43" fontId="13" fillId="0" borderId="0" xfId="0" applyNumberFormat="1" applyFont="1" applyAlignment="1">
      <alignment vertical="center"/>
    </xf>
    <xf numFmtId="0" fontId="6" fillId="0" borderId="0" xfId="0" applyFont="1" applyAlignment="1">
      <alignment vertical="center"/>
    </xf>
    <xf numFmtId="43" fontId="6" fillId="0" borderId="0" xfId="0" applyNumberFormat="1" applyFont="1" applyAlignment="1">
      <alignment horizontal="right" vertical="center"/>
    </xf>
    <xf numFmtId="43" fontId="6" fillId="0" borderId="0" xfId="1" applyFont="1" applyFill="1" applyAlignment="1">
      <alignment horizontal="center" vertical="center"/>
    </xf>
    <xf numFmtId="0" fontId="10" fillId="0" borderId="0" xfId="0" applyFont="1" applyAlignment="1">
      <alignment vertical="center"/>
    </xf>
    <xf numFmtId="0" fontId="6" fillId="0" borderId="0" xfId="0" applyFont="1" applyAlignment="1">
      <alignment horizontal="left" vertical="center"/>
    </xf>
    <xf numFmtId="0" fontId="46" fillId="0" borderId="0" xfId="0" applyFont="1" applyAlignment="1">
      <alignment vertical="center"/>
    </xf>
    <xf numFmtId="0" fontId="51" fillId="0" borderId="0" xfId="0" applyFont="1" applyAlignment="1">
      <alignment vertical="center"/>
    </xf>
    <xf numFmtId="165" fontId="31" fillId="0" borderId="0" xfId="1" applyNumberFormat="1" applyFont="1" applyFill="1" applyBorder="1" applyAlignment="1">
      <alignment horizontal="right" vertical="center"/>
    </xf>
    <xf numFmtId="43" fontId="31" fillId="0" borderId="0" xfId="0" applyNumberFormat="1" applyFont="1" applyAlignment="1">
      <alignment vertical="center"/>
    </xf>
    <xf numFmtId="165" fontId="8" fillId="0" borderId="0" xfId="0" applyNumberFormat="1" applyFont="1" applyAlignment="1">
      <alignment horizontal="right" vertical="center"/>
    </xf>
    <xf numFmtId="2" fontId="8" fillId="0" borderId="0" xfId="0" applyNumberFormat="1" applyFont="1" applyAlignment="1"/>
    <xf numFmtId="43" fontId="8" fillId="0" borderId="0" xfId="1" applyFont="1" applyFill="1" applyAlignment="1">
      <alignment vertical="center" wrapText="1"/>
    </xf>
    <xf numFmtId="43" fontId="20" fillId="0" borderId="0" xfId="1" applyFont="1" applyFill="1" applyBorder="1" applyAlignment="1">
      <alignment vertical="center" wrapText="1"/>
    </xf>
    <xf numFmtId="43" fontId="20" fillId="0" borderId="0" xfId="1" applyFont="1" applyFill="1" applyBorder="1" applyAlignment="1">
      <alignment vertical="center" wrapText="1" shrinkToFit="1"/>
    </xf>
    <xf numFmtId="43" fontId="34" fillId="0" borderId="0" xfId="1" applyFont="1" applyFill="1" applyBorder="1" applyAlignment="1">
      <alignment vertical="center"/>
    </xf>
    <xf numFmtId="43" fontId="8" fillId="0" borderId="0" xfId="1" applyFont="1" applyFill="1" applyBorder="1" applyAlignment="1">
      <alignment vertical="center" wrapText="1" shrinkToFit="1"/>
    </xf>
    <xf numFmtId="9" fontId="8" fillId="0" borderId="0" xfId="1" applyNumberFormat="1" applyFont="1" applyFill="1" applyBorder="1" applyAlignment="1">
      <alignment vertical="center"/>
    </xf>
    <xf numFmtId="43" fontId="20" fillId="0" borderId="0" xfId="1" applyFont="1" applyFill="1" applyBorder="1" applyAlignment="1">
      <alignment vertical="center" shrinkToFit="1"/>
    </xf>
    <xf numFmtId="2" fontId="20" fillId="0" borderId="0" xfId="0" applyNumberFormat="1" applyFont="1" applyAlignment="1">
      <alignment vertical="center"/>
    </xf>
    <xf numFmtId="43" fontId="20" fillId="0" borderId="0" xfId="1" applyFont="1" applyFill="1" applyBorder="1" applyAlignment="1">
      <alignment horizontal="center" vertical="center" wrapText="1"/>
    </xf>
    <xf numFmtId="43" fontId="10" fillId="0" borderId="0" xfId="0" applyNumberFormat="1" applyFont="1" applyAlignment="1">
      <alignment vertical="center"/>
    </xf>
    <xf numFmtId="43" fontId="8" fillId="0" borderId="0" xfId="1" applyFont="1" applyFill="1" applyBorder="1" applyAlignment="1">
      <alignment horizontal="left" vertical="center"/>
    </xf>
    <xf numFmtId="0" fontId="21" fillId="0" borderId="0" xfId="0" applyFont="1" applyAlignment="1">
      <alignment vertical="center"/>
    </xf>
    <xf numFmtId="43" fontId="8" fillId="0" borderId="0" xfId="1" applyFont="1" applyFill="1" applyBorder="1" applyAlignment="1">
      <alignment horizontal="left" vertical="center" wrapText="1"/>
    </xf>
    <xf numFmtId="49" fontId="43" fillId="0" borderId="0" xfId="0" applyNumberFormat="1" applyFont="1" applyAlignment="1">
      <alignment horizontal="center" vertical="center"/>
    </xf>
    <xf numFmtId="43" fontId="8" fillId="0" borderId="0" xfId="1" applyFont="1" applyAlignment="1">
      <alignment vertical="center"/>
    </xf>
    <xf numFmtId="43" fontId="2" fillId="0" borderId="0" xfId="0" applyNumberFormat="1" applyFont="1" applyAlignment="1">
      <alignment vertical="center"/>
    </xf>
    <xf numFmtId="0" fontId="2" fillId="0" borderId="0" xfId="0" applyFont="1" applyAlignment="1">
      <alignment vertical="center" wrapText="1"/>
    </xf>
    <xf numFmtId="2" fontId="43" fillId="0" borderId="0" xfId="0" applyNumberFormat="1" applyFont="1" applyAlignment="1">
      <alignment vertical="center"/>
    </xf>
    <xf numFmtId="0" fontId="20" fillId="0" borderId="0" xfId="0" applyFont="1" applyAlignment="1">
      <alignment vertical="center" wrapText="1"/>
    </xf>
    <xf numFmtId="0" fontId="31" fillId="0" borderId="0" xfId="0" applyFont="1" applyAlignment="1">
      <alignment vertical="center"/>
    </xf>
    <xf numFmtId="0" fontId="33" fillId="0" borderId="0" xfId="0" applyFont="1" applyAlignment="1">
      <alignment vertical="center"/>
    </xf>
    <xf numFmtId="2" fontId="23" fillId="0" borderId="0" xfId="0" applyNumberFormat="1" applyFont="1" applyAlignment="1">
      <alignment vertical="center"/>
    </xf>
    <xf numFmtId="2" fontId="43" fillId="0" borderId="0" xfId="0" applyNumberFormat="1" applyFont="1" applyAlignment="1">
      <alignment horizontal="center" vertical="center"/>
    </xf>
    <xf numFmtId="0" fontId="31" fillId="0" borderId="0" xfId="0" applyFont="1" applyAlignment="1">
      <alignment horizontal="center" vertical="center"/>
    </xf>
    <xf numFmtId="9" fontId="8" fillId="0" borderId="0" xfId="0" applyNumberFormat="1" applyFont="1" applyAlignment="1">
      <alignment vertical="center"/>
    </xf>
    <xf numFmtId="2" fontId="8" fillId="0" borderId="0" xfId="0" applyNumberFormat="1" applyFont="1" applyAlignment="1">
      <alignment horizontal="right" vertical="center"/>
    </xf>
    <xf numFmtId="43" fontId="20" fillId="0" borderId="0" xfId="0" applyNumberFormat="1" applyFont="1" applyAlignment="1">
      <alignment vertical="center"/>
    </xf>
    <xf numFmtId="0" fontId="22" fillId="0" borderId="0" xfId="0" applyFont="1" applyAlignment="1">
      <alignment vertical="center" wrapText="1"/>
    </xf>
    <xf numFmtId="43" fontId="8" fillId="0" borderId="0" xfId="1" applyFont="1" applyBorder="1" applyAlignment="1">
      <alignment vertical="center" wrapText="1"/>
    </xf>
    <xf numFmtId="0" fontId="49" fillId="0" borderId="0" xfId="0" applyFont="1" applyAlignment="1">
      <alignment horizontal="center" vertical="center"/>
    </xf>
    <xf numFmtId="2" fontId="41" fillId="0" borderId="0" xfId="0" applyNumberFormat="1" applyFont="1" applyAlignment="1">
      <alignment vertical="center"/>
    </xf>
    <xf numFmtId="2" fontId="24" fillId="0" borderId="0" xfId="0" applyNumberFormat="1" applyFont="1" applyAlignment="1">
      <alignment vertical="center"/>
    </xf>
    <xf numFmtId="43" fontId="8" fillId="0" borderId="0" xfId="0" quotePrefix="1" applyNumberFormat="1" applyFont="1" applyAlignment="1">
      <alignment vertical="center"/>
    </xf>
    <xf numFmtId="43" fontId="24" fillId="0" borderId="0" xfId="0" applyNumberFormat="1" applyFont="1" applyAlignment="1">
      <alignment vertical="center"/>
    </xf>
    <xf numFmtId="2" fontId="38" fillId="0" borderId="0" xfId="4" applyNumberFormat="1" applyFont="1" applyFill="1" applyAlignment="1">
      <alignment vertical="center"/>
    </xf>
    <xf numFmtId="43" fontId="43" fillId="0" borderId="0" xfId="0" applyNumberFormat="1" applyFont="1" applyAlignment="1">
      <alignment horizontal="center" vertical="center"/>
    </xf>
    <xf numFmtId="0" fontId="20" fillId="0" borderId="0" xfId="0" applyFont="1" applyAlignment="1">
      <alignment horizontal="center" vertical="center"/>
    </xf>
    <xf numFmtId="43" fontId="13" fillId="0" borderId="0" xfId="0" applyNumberFormat="1" applyFont="1" applyAlignment="1">
      <alignment horizontal="center" vertical="center"/>
    </xf>
    <xf numFmtId="0" fontId="8" fillId="0" borderId="0" xfId="0" applyFont="1" applyAlignment="1">
      <alignment horizontal="right" vertical="center"/>
    </xf>
    <xf numFmtId="0" fontId="0" fillId="0" borderId="0" xfId="0" applyAlignment="1">
      <alignment vertical="center" wrapText="1"/>
    </xf>
    <xf numFmtId="0" fontId="0" fillId="0" borderId="0" xfId="0" applyAlignment="1">
      <alignment vertical="center"/>
    </xf>
    <xf numFmtId="0" fontId="32"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43" fontId="23" fillId="0" borderId="0" xfId="0" applyNumberFormat="1" applyFont="1" applyAlignment="1">
      <alignment vertical="center"/>
    </xf>
    <xf numFmtId="43" fontId="23" fillId="0" borderId="0" xfId="0" applyNumberFormat="1" applyFont="1" applyAlignment="1">
      <alignment horizontal="center" vertical="center"/>
    </xf>
    <xf numFmtId="0" fontId="0" fillId="0" borderId="0" xfId="0" applyAlignment="1">
      <alignment horizontal="right" vertical="center"/>
    </xf>
    <xf numFmtId="166" fontId="8" fillId="0" borderId="0" xfId="0" applyNumberFormat="1" applyFont="1" applyAlignment="1">
      <alignment horizontal="right" vertical="center"/>
    </xf>
    <xf numFmtId="43" fontId="8" fillId="0" borderId="0" xfId="1" applyFont="1" applyBorder="1" applyAlignment="1">
      <alignment horizontal="right" vertical="center"/>
    </xf>
    <xf numFmtId="43" fontId="8" fillId="0" borderId="0" xfId="1" applyFont="1" applyBorder="1" applyAlignment="1">
      <alignment vertical="center"/>
    </xf>
    <xf numFmtId="0" fontId="27" fillId="0" borderId="0" xfId="0" applyFont="1" applyAlignment="1">
      <alignment horizontal="left" vertical="center"/>
    </xf>
    <xf numFmtId="43" fontId="0" fillId="0" borderId="0" xfId="1" applyFont="1" applyAlignment="1">
      <alignment vertical="center"/>
    </xf>
    <xf numFmtId="43" fontId="25" fillId="0" borderId="0" xfId="0" applyNumberFormat="1" applyFont="1" applyAlignment="1">
      <alignment vertical="center"/>
    </xf>
    <xf numFmtId="43" fontId="20" fillId="0" borderId="0" xfId="0" applyNumberFormat="1" applyFont="1" applyAlignment="1">
      <alignment horizontal="center" vertical="center"/>
    </xf>
    <xf numFmtId="164" fontId="8" fillId="0" borderId="0" xfId="0" applyNumberFormat="1" applyFont="1" applyAlignment="1">
      <alignment horizontal="right" vertical="center"/>
    </xf>
    <xf numFmtId="0" fontId="8" fillId="0" borderId="26" xfId="0" applyFont="1" applyBorder="1" applyAlignment="1">
      <alignment vertical="center" wrapText="1"/>
    </xf>
    <xf numFmtId="0" fontId="8" fillId="0" borderId="52" xfId="0" applyFont="1" applyBorder="1" applyAlignment="1">
      <alignment vertical="center" wrapText="1"/>
    </xf>
    <xf numFmtId="40" fontId="8" fillId="0" borderId="0" xfId="0" applyNumberFormat="1" applyFont="1" applyAlignment="1">
      <alignment vertical="center"/>
    </xf>
    <xf numFmtId="0" fontId="20" fillId="0" borderId="28" xfId="0" applyFont="1" applyBorder="1" applyAlignment="1">
      <alignment vertical="center"/>
    </xf>
    <xf numFmtId="0" fontId="20" fillId="0" borderId="9" xfId="0" applyFont="1" applyBorder="1" applyAlignment="1">
      <alignment vertical="center"/>
    </xf>
    <xf numFmtId="0" fontId="8" fillId="0" borderId="11" xfId="0" applyFont="1" applyBorder="1" applyAlignment="1">
      <alignment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42" xfId="0" applyFont="1" applyBorder="1" applyAlignment="1">
      <alignment horizontal="center" vertical="center"/>
    </xf>
    <xf numFmtId="49" fontId="8" fillId="0" borderId="0" xfId="0" applyNumberFormat="1" applyFont="1" applyAlignment="1">
      <alignment horizontal="left" vertical="center"/>
    </xf>
    <xf numFmtId="40" fontId="8" fillId="0" borderId="0" xfId="0" applyNumberFormat="1" applyFont="1" applyAlignment="1">
      <alignment horizontal="right" vertical="center"/>
    </xf>
    <xf numFmtId="0" fontId="20" fillId="0" borderId="10" xfId="0" applyFont="1" applyBorder="1" applyAlignment="1">
      <alignment vertical="center" wrapText="1"/>
    </xf>
    <xf numFmtId="40" fontId="8" fillId="0" borderId="0" xfId="0" applyNumberFormat="1" applyFont="1" applyAlignment="1">
      <alignment horizontal="center" vertical="center"/>
    </xf>
    <xf numFmtId="0" fontId="20" fillId="0" borderId="15" xfId="0" applyFont="1" applyBorder="1" applyAlignment="1">
      <alignment vertical="center"/>
    </xf>
    <xf numFmtId="0" fontId="20" fillId="0" borderId="10" xfId="0" applyFont="1" applyBorder="1" applyAlignment="1">
      <alignment vertical="center"/>
    </xf>
    <xf numFmtId="0" fontId="8" fillId="0" borderId="8" xfId="0" applyFont="1" applyBorder="1" applyAlignment="1">
      <alignment vertical="center"/>
    </xf>
    <xf numFmtId="0" fontId="20" fillId="0" borderId="1" xfId="0" applyFont="1" applyBorder="1" applyAlignment="1">
      <alignment vertical="center"/>
    </xf>
    <xf numFmtId="0" fontId="20" fillId="0" borderId="2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0" fillId="0" borderId="4" xfId="0" applyFont="1" applyBorder="1" applyAlignment="1">
      <alignment horizontal="center" vertical="center"/>
    </xf>
    <xf numFmtId="0" fontId="8" fillId="0" borderId="18" xfId="0" applyFont="1" applyBorder="1" applyAlignment="1">
      <alignment vertical="center"/>
    </xf>
    <xf numFmtId="0" fontId="8" fillId="0" borderId="2" xfId="0" applyFont="1" applyBorder="1" applyAlignment="1">
      <alignment vertical="center"/>
    </xf>
    <xf numFmtId="0" fontId="8" fillId="0" borderId="23" xfId="0" applyFont="1" applyBorder="1" applyAlignment="1">
      <alignment vertical="center"/>
    </xf>
    <xf numFmtId="0" fontId="20" fillId="0" borderId="42" xfId="0" applyFont="1" applyBorder="1" applyAlignment="1">
      <alignment vertical="center"/>
    </xf>
    <xf numFmtId="0" fontId="20" fillId="0" borderId="8" xfId="0" applyFont="1" applyBorder="1" applyAlignment="1">
      <alignment vertical="center"/>
    </xf>
    <xf numFmtId="0" fontId="8" fillId="0" borderId="6" xfId="0" applyFont="1" applyBorder="1" applyAlignment="1">
      <alignment vertical="center"/>
    </xf>
    <xf numFmtId="0" fontId="57" fillId="0" borderId="0" xfId="0" applyFont="1" applyAlignment="1">
      <alignment vertical="center"/>
    </xf>
    <xf numFmtId="0" fontId="20" fillId="0" borderId="0" xfId="0" applyFont="1" applyAlignment="1">
      <alignment horizontal="left" vertical="center" wrapText="1"/>
    </xf>
    <xf numFmtId="0" fontId="20" fillId="0" borderId="0" xfId="0" applyFont="1" applyAlignment="1">
      <alignment horizontal="right" vertical="center"/>
    </xf>
    <xf numFmtId="43" fontId="8" fillId="0" borderId="0" xfId="0" applyNumberFormat="1" applyFont="1" applyAlignment="1">
      <alignment horizontal="right" vertical="center" wrapText="1"/>
    </xf>
    <xf numFmtId="0" fontId="24" fillId="0" borderId="0" xfId="0" applyFont="1" applyAlignment="1">
      <alignment vertical="center"/>
    </xf>
    <xf numFmtId="43" fontId="20" fillId="0" borderId="0" xfId="0" applyNumberFormat="1" applyFont="1" applyAlignment="1">
      <alignment horizontal="left" vertical="center" wrapText="1"/>
    </xf>
    <xf numFmtId="43" fontId="8" fillId="4" borderId="0" xfId="1" applyFont="1" applyFill="1" applyBorder="1"/>
    <xf numFmtId="0" fontId="58" fillId="0" borderId="0" xfId="0" applyFont="1" applyAlignment="1"/>
    <xf numFmtId="0" fontId="2" fillId="0" borderId="0" xfId="0" applyFont="1" applyAlignment="1">
      <alignment horizontal="right"/>
    </xf>
    <xf numFmtId="0" fontId="20" fillId="0" borderId="53" xfId="0" applyFont="1" applyBorder="1" applyAlignment="1">
      <alignment vertical="center" wrapText="1"/>
    </xf>
    <xf numFmtId="0" fontId="0" fillId="0" borderId="53" xfId="0" applyBorder="1" applyAlignment="1">
      <alignment vertical="top" wrapText="1"/>
    </xf>
    <xf numFmtId="2" fontId="59" fillId="0" borderId="0" xfId="0" applyNumberFormat="1" applyFont="1" applyAlignment="1"/>
    <xf numFmtId="40" fontId="8" fillId="0" borderId="3" xfId="0" applyNumberFormat="1" applyFont="1" applyBorder="1" applyAlignment="1">
      <alignment horizontal="center" vertical="center"/>
    </xf>
    <xf numFmtId="43" fontId="8" fillId="5" borderId="0" xfId="0" applyNumberFormat="1" applyFont="1" applyFill="1" applyAlignment="1">
      <alignment vertical="center"/>
    </xf>
    <xf numFmtId="0" fontId="2" fillId="0" borderId="0" xfId="0" applyFont="1" applyAlignment="1">
      <alignment horizontal="center" vertical="center"/>
    </xf>
    <xf numFmtId="0" fontId="0" fillId="0" borderId="0" xfId="0" applyAlignment="1">
      <alignment horizontal="left" vertical="center" wrapText="1"/>
    </xf>
    <xf numFmtId="43" fontId="8" fillId="0" borderId="0" xfId="1" applyFont="1" applyBorder="1" applyAlignment="1">
      <alignment horizontal="left" vertical="center" wrapText="1"/>
    </xf>
    <xf numFmtId="0" fontId="28" fillId="0" borderId="0" xfId="0" applyFont="1" applyAlignment="1">
      <alignment vertical="center"/>
    </xf>
    <xf numFmtId="40" fontId="8" fillId="0" borderId="20" xfId="0" applyNumberFormat="1" applyFont="1" applyBorder="1" applyAlignment="1">
      <alignment horizontal="center" vertical="center"/>
    </xf>
    <xf numFmtId="167" fontId="0" fillId="6" borderId="20" xfId="6" applyNumberFormat="1" applyFont="1" applyFill="1" applyBorder="1" applyProtection="1">
      <protection locked="0"/>
    </xf>
    <xf numFmtId="2" fontId="8" fillId="0" borderId="0" xfId="0" applyNumberFormat="1" applyFont="1" applyAlignment="1">
      <alignment horizontal="center" vertical="center"/>
    </xf>
    <xf numFmtId="2" fontId="8" fillId="0" borderId="0" xfId="0" quotePrefix="1" applyNumberFormat="1" applyFont="1" applyAlignment="1">
      <alignment horizontal="center"/>
    </xf>
    <xf numFmtId="0" fontId="8"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justify" vertical="center" wrapText="1"/>
    </xf>
    <xf numFmtId="49" fontId="8" fillId="0" borderId="0" xfId="0" applyNumberFormat="1" applyFont="1" applyAlignment="1">
      <alignment horizontal="justify" vertical="center"/>
    </xf>
    <xf numFmtId="49" fontId="8" fillId="0" borderId="0" xfId="0" applyNumberFormat="1" applyFont="1" applyAlignment="1">
      <alignment horizontal="left" vertical="center"/>
    </xf>
    <xf numFmtId="49" fontId="8" fillId="0" borderId="0" xfId="0" applyNumberFormat="1" applyFont="1" applyAlignment="1">
      <alignment horizontal="left" vertical="center" wrapText="1"/>
    </xf>
    <xf numFmtId="0" fontId="8" fillId="0" borderId="0" xfId="0" applyFont="1" applyAlignment="1">
      <alignment vertical="center" shrinkToFit="1"/>
    </xf>
    <xf numFmtId="0" fontId="20" fillId="0" borderId="20" xfId="0" applyFont="1" applyBorder="1" applyAlignment="1">
      <alignment horizontal="center" vertical="center"/>
    </xf>
    <xf numFmtId="0" fontId="8" fillId="0" borderId="0" xfId="0" applyFont="1" applyAlignment="1">
      <alignment horizontal="center" vertical="center" wrapText="1"/>
    </xf>
    <xf numFmtId="0" fontId="20" fillId="0" borderId="7" xfId="0" applyFont="1" applyBorder="1" applyAlignment="1">
      <alignment vertical="center"/>
    </xf>
    <xf numFmtId="0" fontId="20" fillId="0" borderId="5" xfId="0" applyFont="1" applyBorder="1" applyAlignment="1">
      <alignment vertical="center"/>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22" xfId="0" applyFont="1" applyBorder="1" applyAlignment="1">
      <alignment vertical="center" wrapText="1"/>
    </xf>
    <xf numFmtId="0" fontId="8" fillId="0" borderId="21" xfId="0" applyFont="1" applyBorder="1" applyAlignment="1">
      <alignment vertical="center" wrapText="1"/>
    </xf>
    <xf numFmtId="0" fontId="8" fillId="0" borderId="3" xfId="0" applyFont="1" applyBorder="1" applyAlignment="1">
      <alignment vertical="center" wrapText="1"/>
    </xf>
    <xf numFmtId="0" fontId="8" fillId="0" borderId="20" xfId="0" applyFont="1" applyBorder="1" applyAlignment="1">
      <alignment vertical="center" wrapText="1"/>
    </xf>
    <xf numFmtId="0" fontId="20" fillId="0" borderId="14" xfId="0" applyFont="1" applyBorder="1" applyAlignment="1">
      <alignment vertical="center" wrapText="1"/>
    </xf>
    <xf numFmtId="0" fontId="20" fillId="0" borderId="17" xfId="0" applyFont="1" applyBorder="1" applyAlignment="1">
      <alignment vertical="center" wrapText="1"/>
    </xf>
    <xf numFmtId="0" fontId="20" fillId="0" borderId="15" xfId="0" applyFont="1" applyBorder="1" applyAlignment="1">
      <alignment horizontal="center" vertical="center" wrapText="1"/>
    </xf>
    <xf numFmtId="0" fontId="20" fillId="0" borderId="16" xfId="0" applyFont="1" applyBorder="1" applyAlignment="1">
      <alignment vertical="center" wrapText="1"/>
    </xf>
    <xf numFmtId="0" fontId="20" fillId="0" borderId="1" xfId="0" applyFont="1" applyBorder="1" applyAlignment="1">
      <alignment horizontal="center" vertical="center" wrapText="1"/>
    </xf>
    <xf numFmtId="0" fontId="20" fillId="0" borderId="12" xfId="0" applyFont="1" applyBorder="1" applyAlignment="1">
      <alignment vertical="center" wrapText="1"/>
    </xf>
    <xf numFmtId="0" fontId="8" fillId="0" borderId="19" xfId="0" applyFont="1" applyBorder="1" applyAlignment="1">
      <alignment vertical="center" wrapText="1"/>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40" fontId="8" fillId="0" borderId="3" xfId="0" applyNumberFormat="1" applyFont="1" applyBorder="1" applyAlignment="1">
      <alignment horizontal="center" vertical="center"/>
    </xf>
    <xf numFmtId="40" fontId="8" fillId="0" borderId="22" xfId="0" applyNumberFormat="1" applyFont="1" applyBorder="1" applyAlignment="1">
      <alignment horizontal="center" vertical="center"/>
    </xf>
    <xf numFmtId="40" fontId="8" fillId="0" borderId="21" xfId="0" applyNumberFormat="1" applyFont="1" applyBorder="1" applyAlignment="1">
      <alignment horizontal="center" vertical="center"/>
    </xf>
    <xf numFmtId="0" fontId="8" fillId="0" borderId="26" xfId="0" applyFont="1" applyBorder="1" applyAlignment="1">
      <alignment vertical="center"/>
    </xf>
    <xf numFmtId="0" fontId="8" fillId="0" borderId="27" xfId="0" applyFont="1" applyBorder="1" applyAlignment="1">
      <alignment vertical="center"/>
    </xf>
    <xf numFmtId="2" fontId="0" fillId="0" borderId="0" xfId="0" applyNumberFormat="1" applyAlignment="1">
      <alignment horizontal="center" vertical="center"/>
    </xf>
    <xf numFmtId="0" fontId="0" fillId="0" borderId="0" xfId="0" applyAlignment="1">
      <alignment horizontal="center" vertical="center"/>
    </xf>
    <xf numFmtId="5" fontId="8" fillId="0" borderId="0" xfId="0" applyNumberFormat="1" applyFont="1" applyAlignment="1">
      <alignment horizontal="right" vertical="center"/>
    </xf>
    <xf numFmtId="43" fontId="8" fillId="4" borderId="0" xfId="1" applyFont="1" applyFill="1" applyBorder="1" applyAlignment="1">
      <alignment horizontal="center" vertical="center"/>
    </xf>
    <xf numFmtId="2" fontId="42" fillId="0" borderId="0" xfId="0" applyNumberFormat="1" applyFont="1" applyAlignment="1">
      <alignment horizontal="left" wrapText="1"/>
    </xf>
    <xf numFmtId="2" fontId="6" fillId="0" borderId="0" xfId="0" applyNumberFormat="1" applyFont="1" applyAlignment="1">
      <alignment horizontal="left" wrapText="1"/>
    </xf>
    <xf numFmtId="0" fontId="54" fillId="0" borderId="0" xfId="1" applyNumberFormat="1" applyFont="1" applyFill="1" applyBorder="1" applyAlignment="1">
      <alignment horizontal="left" wrapText="1"/>
    </xf>
    <xf numFmtId="0" fontId="7" fillId="0" borderId="0" xfId="1" applyNumberFormat="1" applyFont="1" applyFill="1" applyBorder="1" applyAlignment="1">
      <alignment horizontal="left" wrapText="1"/>
    </xf>
    <xf numFmtId="0" fontId="20" fillId="0" borderId="28" xfId="0" applyFont="1" applyBorder="1" applyAlignment="1">
      <alignment vertical="center" wrapText="1"/>
    </xf>
    <xf numFmtId="0" fontId="20" fillId="0" borderId="32" xfId="0" applyFont="1" applyBorder="1" applyAlignment="1">
      <alignment vertical="center" wrapText="1"/>
    </xf>
    <xf numFmtId="8" fontId="8" fillId="0" borderId="46" xfId="0" applyNumberFormat="1" applyFont="1" applyBorder="1" applyAlignment="1">
      <alignment horizontal="center" vertical="center" wrapText="1"/>
    </xf>
    <xf numFmtId="8" fontId="8" fillId="0" borderId="47" xfId="0" applyNumberFormat="1" applyFont="1" applyBorder="1" applyAlignment="1">
      <alignment horizontal="center" vertical="center" wrapText="1"/>
    </xf>
    <xf numFmtId="8" fontId="8" fillId="0" borderId="48" xfId="0" applyNumberFormat="1" applyFont="1" applyBorder="1" applyAlignment="1">
      <alignment horizontal="center"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2" xfId="0" applyFont="1" applyBorder="1" applyAlignment="1">
      <alignment horizontal="center" vertical="center" wrapText="1"/>
    </xf>
    <xf numFmtId="0" fontId="20" fillId="0" borderId="44" xfId="0" applyFont="1" applyBorder="1" applyAlignment="1">
      <alignment vertical="center" wrapText="1"/>
    </xf>
    <xf numFmtId="0" fontId="20" fillId="0" borderId="37" xfId="0" applyFont="1" applyBorder="1" applyAlignment="1">
      <alignment vertical="center" wrapText="1"/>
    </xf>
    <xf numFmtId="0" fontId="8" fillId="0" borderId="7"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9" xfId="0" applyFont="1" applyBorder="1" applyAlignment="1">
      <alignment horizontal="center" vertical="center" wrapText="1"/>
    </xf>
    <xf numFmtId="8" fontId="8" fillId="0" borderId="49" xfId="0" applyNumberFormat="1" applyFont="1" applyBorder="1" applyAlignment="1">
      <alignment horizontal="center" vertical="center" wrapText="1"/>
    </xf>
    <xf numFmtId="0" fontId="20" fillId="0" borderId="45" xfId="0" applyFont="1" applyBorder="1" applyAlignment="1">
      <alignment vertical="center" wrapText="1"/>
    </xf>
    <xf numFmtId="0" fontId="20" fillId="0" borderId="42" xfId="0" applyFont="1" applyBorder="1" applyAlignment="1">
      <alignment vertical="center" wrapText="1"/>
    </xf>
    <xf numFmtId="0" fontId="20" fillId="0" borderId="29" xfId="0" applyFont="1" applyBorder="1" applyAlignment="1">
      <alignment vertical="center" wrapText="1"/>
    </xf>
  </cellXfs>
  <cellStyles count="7">
    <cellStyle name="Comma" xfId="1" builtinId="3"/>
    <cellStyle name="Comma 2" xfId="2" xr:uid="{00000000-0005-0000-0000-000001000000}"/>
    <cellStyle name="Currency 2" xfId="6" xr:uid="{035216B1-B84B-499C-8367-241F55101198}"/>
    <cellStyle name="Hyperlink" xfId="4" builtinId="8"/>
    <cellStyle name="Normal" xfId="0" builtinId="0"/>
    <cellStyle name="Normal 2" xfId="3" xr:uid="{00000000-0005-0000-0000-000005000000}"/>
    <cellStyle name="Normal 3" xfId="5" xr:uid="{68A4DE06-B01D-45B3-827B-70D265488AE8}"/>
  </cellStyles>
  <dxfs count="0"/>
  <tableStyles count="0" defaultTableStyle="TableStyleMedium2" defaultPivotStyle="PivotStyleLight16"/>
  <colors>
    <mruColors>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1533525</xdr:colOff>
      <xdr:row>1</xdr:row>
      <xdr:rowOff>28574</xdr:rowOff>
    </xdr:from>
    <xdr:to>
      <xdr:col>1</xdr:col>
      <xdr:colOff>3819525</xdr:colOff>
      <xdr:row>1</xdr:row>
      <xdr:rowOff>838200</xdr:rowOff>
    </xdr:to>
    <xdr:pic>
      <xdr:nvPicPr>
        <xdr:cNvPr id="3" name="Picture 1">
          <a:extLst>
            <a:ext uri="{FF2B5EF4-FFF2-40B4-BE49-F238E27FC236}">
              <a16:creationId xmlns:a16="http://schemas.microsoft.com/office/drawing/2014/main" id="{8875DFB8-2E76-42DF-A701-4AD9EBCAD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0" y="171449"/>
          <a:ext cx="2286000" cy="809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imon Hill" id="{D76CB88E-5B44-4B65-92FB-CA85CF353C06}" userId="S::Simon.Hill@southandvale.gov.uk::b771bb26-88c8-4386-9bc4-a1ec8354568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4-12-02T12:32:46.79" personId="{D76CB88E-5B44-4B65-92FB-CA85CF353C06}" id="{E067C600-FC02-4231-BE90-E9014BCD4BCB}">
    <text xml:space="preserve">These fees are set by Defra.  Haven’t changes in about 5 years.  It is not just one fee either, each different process has a different fee.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ecab.planningportal.co.uk/uploads/english_application_fe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15"/>
  <sheetViews>
    <sheetView showGridLines="0" tabSelected="1" zoomScaleNormal="100" zoomScaleSheetLayoutView="85" workbookViewId="0">
      <selection activeCell="B6" sqref="B6"/>
    </sheetView>
  </sheetViews>
  <sheetFormatPr defaultColWidth="9.1796875" defaultRowHeight="12.5"/>
  <cols>
    <col min="1" max="1" width="4.1796875" style="6" customWidth="1"/>
    <col min="2" max="2" width="63.26953125" style="6" customWidth="1"/>
    <col min="3" max="16384" width="9.1796875" style="6"/>
  </cols>
  <sheetData>
    <row r="1" spans="2:3" ht="11.25" customHeight="1">
      <c r="B1" s="11"/>
      <c r="C1" s="7"/>
    </row>
    <row r="2" spans="2:3" ht="70.5" customHeight="1"/>
    <row r="3" spans="2:3" ht="23">
      <c r="B3" s="81" t="s">
        <v>0</v>
      </c>
    </row>
    <row r="4" spans="2:3" s="79" customFormat="1" ht="22.5">
      <c r="B4" s="82" t="s">
        <v>1</v>
      </c>
    </row>
    <row r="5" spans="2:3" ht="20">
      <c r="B5" s="82" t="s">
        <v>2</v>
      </c>
    </row>
    <row r="6" spans="2:3" ht="20">
      <c r="B6" s="8"/>
    </row>
    <row r="7" spans="2:3" ht="20">
      <c r="B7" s="8"/>
    </row>
    <row r="8" spans="2:3" ht="20">
      <c r="B8" s="8"/>
    </row>
    <row r="9" spans="2:3" ht="35">
      <c r="B9" s="4"/>
    </row>
    <row r="11" spans="2:3" ht="21.75" customHeight="1">
      <c r="B11" s="80"/>
    </row>
    <row r="12" spans="2:3" ht="21.75" customHeight="1">
      <c r="B12" s="8"/>
    </row>
    <row r="13" spans="2:3" ht="21.75" customHeight="1">
      <c r="B13" s="8"/>
    </row>
    <row r="15" spans="2:3" ht="25">
      <c r="B15" s="5"/>
    </row>
  </sheetData>
  <sheetProtection selectLockedCells="1" selectUnlockedCells="1"/>
  <phoneticPr fontId="3" type="noConversion"/>
  <printOptions horizontalCentered="1"/>
  <pageMargins left="0.74803149606299213" right="0.74803149606299213" top="0.98425196850393704" bottom="0.98425196850393704" header="0.51181102362204722" footer="0.51181102362204722"/>
  <pageSetup paperSize="9" scale="91" firstPageNumber="80" orientation="portrait" useFirstPageNumber="1" r:id="rId1"/>
  <headerFooter alignWithMargins="0">
    <oddFooter>&amp;C&amp;"Gill Sans MT Light,Regular"Page 12.1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59838-38A5-4C82-A593-C0D5F863EDC7}">
  <sheetPr>
    <tabColor rgb="FF92D050"/>
  </sheetPr>
  <dimension ref="B1:K32"/>
  <sheetViews>
    <sheetView topLeftCell="A22" workbookViewId="0">
      <selection activeCell="C33" sqref="C33"/>
    </sheetView>
  </sheetViews>
  <sheetFormatPr defaultRowHeight="12.5"/>
  <cols>
    <col min="1" max="1" width="2.81640625" customWidth="1"/>
    <col min="2" max="2" width="3.81640625" customWidth="1"/>
    <col min="3" max="3" width="44.81640625" bestFit="1" customWidth="1"/>
    <col min="4" max="4" width="2.1796875" customWidth="1"/>
    <col min="6" max="6" width="1.81640625" customWidth="1"/>
    <col min="8" max="8" width="2.453125" customWidth="1"/>
    <col min="10" max="10" width="2.81640625" customWidth="1"/>
  </cols>
  <sheetData>
    <row r="1" spans="2:11" s="272" customFormat="1"/>
    <row r="2" spans="2:11" s="272" customFormat="1" ht="20">
      <c r="B2" s="86" t="s">
        <v>448</v>
      </c>
    </row>
    <row r="3" spans="2:11" s="272" customFormat="1" ht="15.5">
      <c r="B3" s="16"/>
      <c r="C3" s="16"/>
      <c r="D3" s="16"/>
      <c r="E3" s="197" t="s">
        <v>4</v>
      </c>
      <c r="F3" s="197"/>
      <c r="G3" s="197" t="s">
        <v>2</v>
      </c>
      <c r="H3" s="38"/>
      <c r="I3" s="38"/>
      <c r="J3" s="38"/>
      <c r="K3" s="197" t="s">
        <v>2</v>
      </c>
    </row>
    <row r="4" spans="2:11" s="272" customFormat="1" ht="31">
      <c r="B4" s="74"/>
      <c r="C4" s="74"/>
      <c r="D4" s="74"/>
      <c r="E4" s="126" t="s">
        <v>5</v>
      </c>
      <c r="F4" s="197"/>
      <c r="G4" s="126" t="s">
        <v>5</v>
      </c>
      <c r="H4" s="197"/>
      <c r="I4" s="198" t="s">
        <v>6</v>
      </c>
      <c r="J4" s="197"/>
      <c r="K4" s="90" t="s">
        <v>7</v>
      </c>
    </row>
    <row r="5" spans="2:11" s="272" customFormat="1" ht="15.5">
      <c r="B5" s="28"/>
      <c r="C5" s="74"/>
      <c r="D5" s="74"/>
      <c r="E5" s="267" t="s">
        <v>8</v>
      </c>
      <c r="F5" s="277"/>
      <c r="G5" s="267" t="s">
        <v>8</v>
      </c>
      <c r="H5" s="278"/>
      <c r="I5" s="267" t="s">
        <v>8</v>
      </c>
      <c r="J5" s="277"/>
      <c r="K5" s="267" t="s">
        <v>8</v>
      </c>
    </row>
    <row r="7" spans="2:11" ht="13">
      <c r="B7" s="322" t="s">
        <v>449</v>
      </c>
    </row>
    <row r="8" spans="2:11">
      <c r="C8" t="s">
        <v>450</v>
      </c>
      <c r="E8" s="373">
        <v>0</v>
      </c>
      <c r="G8" s="373">
        <v>0</v>
      </c>
      <c r="I8" s="374" t="s">
        <v>406</v>
      </c>
      <c r="K8" s="373">
        <v>0</v>
      </c>
    </row>
    <row r="9" spans="2:11">
      <c r="C9" t="s">
        <v>451</v>
      </c>
      <c r="E9" s="373"/>
      <c r="G9" s="373"/>
      <c r="I9" s="374"/>
      <c r="K9" s="373"/>
    </row>
    <row r="10" spans="2:11">
      <c r="C10" t="s">
        <v>452</v>
      </c>
      <c r="E10" s="373">
        <v>0</v>
      </c>
      <c r="G10" s="373">
        <v>0</v>
      </c>
      <c r="I10" s="374" t="s">
        <v>406</v>
      </c>
      <c r="K10" s="373">
        <v>0</v>
      </c>
    </row>
    <row r="11" spans="2:11">
      <c r="C11" t="s">
        <v>451</v>
      </c>
      <c r="E11" s="373"/>
      <c r="G11" s="373"/>
      <c r="I11" s="374"/>
      <c r="K11" s="373"/>
    </row>
    <row r="12" spans="2:11">
      <c r="C12" t="s">
        <v>453</v>
      </c>
      <c r="E12" s="373">
        <v>0</v>
      </c>
      <c r="G12" s="373">
        <v>0</v>
      </c>
      <c r="I12" s="374" t="s">
        <v>406</v>
      </c>
      <c r="K12" s="373">
        <v>0</v>
      </c>
    </row>
    <row r="13" spans="2:11">
      <c r="C13" t="s">
        <v>454</v>
      </c>
      <c r="E13" s="373"/>
      <c r="G13" s="373"/>
      <c r="I13" s="374"/>
      <c r="K13" s="373"/>
    </row>
    <row r="14" spans="2:11">
      <c r="C14" t="s">
        <v>455</v>
      </c>
      <c r="E14" s="373">
        <v>0</v>
      </c>
      <c r="G14" s="373">
        <v>0</v>
      </c>
      <c r="I14" s="374" t="s">
        <v>406</v>
      </c>
      <c r="K14" s="373">
        <v>0</v>
      </c>
    </row>
    <row r="15" spans="2:11">
      <c r="C15" t="s">
        <v>454</v>
      </c>
      <c r="E15" s="373"/>
      <c r="G15" s="373"/>
      <c r="I15" s="374"/>
      <c r="K15" s="373"/>
    </row>
    <row r="16" spans="2:11">
      <c r="C16" t="s">
        <v>456</v>
      </c>
      <c r="E16" s="373">
        <v>0</v>
      </c>
      <c r="G16" s="373">
        <v>0</v>
      </c>
      <c r="I16" s="374" t="s">
        <v>406</v>
      </c>
      <c r="K16" s="373">
        <v>0</v>
      </c>
    </row>
    <row r="17" spans="2:11">
      <c r="C17" t="s">
        <v>454</v>
      </c>
      <c r="E17" s="373"/>
      <c r="G17" s="373"/>
      <c r="I17" s="374"/>
      <c r="K17" s="373"/>
    </row>
    <row r="18" spans="2:11">
      <c r="C18" t="s">
        <v>457</v>
      </c>
      <c r="E18" s="373">
        <v>0</v>
      </c>
      <c r="G18" s="373">
        <v>0</v>
      </c>
      <c r="I18" s="374" t="s">
        <v>406</v>
      </c>
      <c r="K18" s="373">
        <v>0</v>
      </c>
    </row>
    <row r="19" spans="2:11">
      <c r="C19" t="s">
        <v>454</v>
      </c>
      <c r="E19" s="373"/>
      <c r="G19" s="373"/>
      <c r="I19" s="374"/>
      <c r="K19" s="373"/>
    </row>
    <row r="20" spans="2:11">
      <c r="C20" t="s">
        <v>458</v>
      </c>
      <c r="E20" s="373">
        <v>0</v>
      </c>
      <c r="G20" s="373">
        <v>0</v>
      </c>
      <c r="I20" s="374" t="s">
        <v>406</v>
      </c>
      <c r="K20" s="373">
        <v>0</v>
      </c>
    </row>
    <row r="21" spans="2:11">
      <c r="C21" t="s">
        <v>454</v>
      </c>
      <c r="E21" s="373"/>
      <c r="G21" s="373"/>
      <c r="I21" s="374"/>
      <c r="K21" s="373"/>
    </row>
    <row r="22" spans="2:11">
      <c r="C22" t="s">
        <v>459</v>
      </c>
      <c r="E22" s="373">
        <v>0</v>
      </c>
      <c r="G22" s="373">
        <v>0</v>
      </c>
      <c r="I22" s="374" t="s">
        <v>406</v>
      </c>
      <c r="K22" s="373">
        <v>0</v>
      </c>
    </row>
    <row r="23" spans="2:11">
      <c r="C23" t="s">
        <v>454</v>
      </c>
      <c r="E23" s="373"/>
      <c r="G23" s="373"/>
      <c r="I23" s="374"/>
      <c r="K23" s="373"/>
    </row>
    <row r="24" spans="2:11">
      <c r="C24" t="s">
        <v>460</v>
      </c>
      <c r="E24" s="373">
        <v>0</v>
      </c>
      <c r="G24" s="373">
        <v>0</v>
      </c>
      <c r="I24" s="374" t="s">
        <v>406</v>
      </c>
      <c r="K24" s="373">
        <v>0</v>
      </c>
    </row>
    <row r="25" spans="2:11">
      <c r="C25" t="s">
        <v>461</v>
      </c>
      <c r="E25" s="373"/>
      <c r="G25" s="373"/>
      <c r="I25" s="374"/>
      <c r="K25" s="373"/>
    </row>
    <row r="26" spans="2:11">
      <c r="C26" t="s">
        <v>462</v>
      </c>
      <c r="E26" s="373">
        <v>0.2</v>
      </c>
      <c r="G26" s="373">
        <v>0.2</v>
      </c>
      <c r="I26" s="374" t="s">
        <v>406</v>
      </c>
      <c r="K26" s="373">
        <v>0.2</v>
      </c>
    </row>
    <row r="27" spans="2:11">
      <c r="C27" t="s">
        <v>451</v>
      </c>
      <c r="E27" s="373"/>
      <c r="G27" s="373"/>
      <c r="I27" s="374"/>
      <c r="K27" s="373"/>
    </row>
    <row r="30" spans="2:11" ht="13">
      <c r="B30" s="322" t="s">
        <v>463</v>
      </c>
    </row>
    <row r="31" spans="2:11" ht="15.5">
      <c r="C31" s="13" t="s">
        <v>464</v>
      </c>
      <c r="E31">
        <v>497.84</v>
      </c>
      <c r="G31" s="323" t="s">
        <v>465</v>
      </c>
      <c r="I31" s="74" t="s">
        <v>406</v>
      </c>
      <c r="K31" s="323" t="s">
        <v>465</v>
      </c>
    </row>
    <row r="32" spans="2:11" ht="15.5">
      <c r="C32" s="13" t="s">
        <v>466</v>
      </c>
      <c r="I32" s="74"/>
    </row>
  </sheetData>
  <mergeCells count="40">
    <mergeCell ref="E14:E15"/>
    <mergeCell ref="G10:G11"/>
    <mergeCell ref="G12:G13"/>
    <mergeCell ref="G14:G15"/>
    <mergeCell ref="G16:G17"/>
    <mergeCell ref="E26:E27"/>
    <mergeCell ref="I8:I9"/>
    <mergeCell ref="I10:I11"/>
    <mergeCell ref="I12:I13"/>
    <mergeCell ref="I14:I15"/>
    <mergeCell ref="I16:I17"/>
    <mergeCell ref="G18:G19"/>
    <mergeCell ref="E18:E19"/>
    <mergeCell ref="E20:E21"/>
    <mergeCell ref="E22:E23"/>
    <mergeCell ref="E24:E25"/>
    <mergeCell ref="E16:E17"/>
    <mergeCell ref="E8:E9"/>
    <mergeCell ref="G8:G9"/>
    <mergeCell ref="E10:E11"/>
    <mergeCell ref="E12:E13"/>
    <mergeCell ref="K18:K19"/>
    <mergeCell ref="G20:G21"/>
    <mergeCell ref="G22:G23"/>
    <mergeCell ref="G24:G25"/>
    <mergeCell ref="G26:G27"/>
    <mergeCell ref="I18:I19"/>
    <mergeCell ref="K20:K21"/>
    <mergeCell ref="K22:K23"/>
    <mergeCell ref="K24:K25"/>
    <mergeCell ref="K26:K27"/>
    <mergeCell ref="I20:I21"/>
    <mergeCell ref="I22:I23"/>
    <mergeCell ref="I24:I25"/>
    <mergeCell ref="I26:I27"/>
    <mergeCell ref="K8:K9"/>
    <mergeCell ref="K10:K11"/>
    <mergeCell ref="K12:K13"/>
    <mergeCell ref="K14:K15"/>
    <mergeCell ref="K16:K1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C6DB1-9AAB-4236-87FE-3A0152DF5ED9}">
  <sheetPr>
    <tabColor rgb="FF92D050"/>
  </sheetPr>
  <dimension ref="A2:K49"/>
  <sheetViews>
    <sheetView showGridLines="0" topLeftCell="B38" zoomScale="80" zoomScaleNormal="80" workbookViewId="0">
      <selection activeCell="G49" sqref="G49"/>
    </sheetView>
  </sheetViews>
  <sheetFormatPr defaultColWidth="9.1796875" defaultRowHeight="12.5"/>
  <cols>
    <col min="1" max="2" width="3.54296875" style="272" customWidth="1"/>
    <col min="3" max="3" width="82.7265625" style="272" customWidth="1"/>
    <col min="4" max="4" width="3.7265625" style="272" customWidth="1"/>
    <col min="5" max="5" width="12.453125" style="272" customWidth="1"/>
    <col min="6" max="6" width="3.7265625" style="272" customWidth="1"/>
    <col min="7" max="7" width="12.54296875" style="272" customWidth="1"/>
    <col min="8" max="8" width="3.7265625" style="272" customWidth="1"/>
    <col min="9" max="9" width="12.7265625" style="272" customWidth="1"/>
    <col min="10" max="10" width="3.7265625" style="272" customWidth="1"/>
    <col min="11" max="11" width="12.54296875" style="272" customWidth="1"/>
    <col min="12" max="16384" width="9.1796875" style="272"/>
  </cols>
  <sheetData>
    <row r="2" spans="1:11" ht="20">
      <c r="B2" s="75"/>
      <c r="C2" s="98" t="s">
        <v>467</v>
      </c>
      <c r="D2" s="16"/>
      <c r="E2" s="17"/>
      <c r="F2" s="17"/>
      <c r="G2" s="20"/>
      <c r="H2" s="20"/>
      <c r="I2" s="17"/>
      <c r="J2" s="17"/>
      <c r="K2" s="17"/>
    </row>
    <row r="3" spans="1:11" ht="15.5">
      <c r="A3" s="16"/>
      <c r="B3" s="16"/>
      <c r="C3" s="16"/>
      <c r="D3" s="16"/>
      <c r="E3" s="197" t="s">
        <v>4</v>
      </c>
      <c r="F3" s="197"/>
      <c r="G3" s="197" t="s">
        <v>2</v>
      </c>
      <c r="H3" s="38"/>
      <c r="I3" s="38"/>
      <c r="J3" s="38"/>
      <c r="K3" s="197" t="s">
        <v>2</v>
      </c>
    </row>
    <row r="4" spans="1:11" ht="31">
      <c r="A4" s="74"/>
      <c r="B4" s="74"/>
      <c r="C4" s="74"/>
      <c r="D4" s="74"/>
      <c r="E4" s="126" t="s">
        <v>5</v>
      </c>
      <c r="F4" s="197"/>
      <c r="G4" s="126" t="s">
        <v>5</v>
      </c>
      <c r="H4" s="197"/>
      <c r="I4" s="198" t="s">
        <v>6</v>
      </c>
      <c r="J4" s="197"/>
      <c r="K4" s="90" t="s">
        <v>7</v>
      </c>
    </row>
    <row r="5" spans="1:11" ht="15.5">
      <c r="A5" s="74"/>
      <c r="B5" s="74"/>
      <c r="C5" s="74"/>
      <c r="D5" s="74"/>
      <c r="E5" s="267" t="s">
        <v>8</v>
      </c>
      <c r="F5" s="277"/>
      <c r="G5" s="267" t="s">
        <v>8</v>
      </c>
      <c r="H5" s="278"/>
      <c r="I5" s="267" t="s">
        <v>8</v>
      </c>
      <c r="J5" s="277"/>
      <c r="K5" s="267" t="s">
        <v>8</v>
      </c>
    </row>
    <row r="6" spans="1:11" ht="15.5">
      <c r="B6" s="28" t="s">
        <v>468</v>
      </c>
      <c r="D6" s="16"/>
      <c r="E6" s="17"/>
      <c r="F6" s="17"/>
      <c r="G6" s="20"/>
      <c r="H6" s="20"/>
      <c r="I6" s="17"/>
      <c r="J6" s="17"/>
      <c r="K6" s="17"/>
    </row>
    <row r="7" spans="1:11" ht="15.5">
      <c r="A7" s="16"/>
      <c r="B7" s="16"/>
      <c r="C7" s="274"/>
      <c r="D7" s="16"/>
      <c r="E7" s="17"/>
      <c r="F7" s="17"/>
      <c r="G7" s="20"/>
      <c r="H7" s="20"/>
      <c r="I7" s="17"/>
      <c r="J7" s="17"/>
      <c r="K7" s="17"/>
    </row>
    <row r="8" spans="1:11" ht="15.5">
      <c r="A8" s="16"/>
      <c r="B8" s="275" t="s">
        <v>469</v>
      </c>
      <c r="C8" s="16"/>
      <c r="D8" s="16"/>
      <c r="E8" s="16"/>
      <c r="F8" s="16"/>
      <c r="G8" s="20"/>
      <c r="H8" s="20"/>
      <c r="I8" s="17"/>
      <c r="J8" s="17"/>
      <c r="K8" s="17"/>
    </row>
    <row r="9" spans="1:11" ht="15.5">
      <c r="A9" s="16"/>
      <c r="B9" s="16"/>
      <c r="C9" s="16" t="s">
        <v>470</v>
      </c>
      <c r="D9" s="16"/>
      <c r="E9" s="17">
        <v>12.075000000000001</v>
      </c>
      <c r="F9" s="17"/>
      <c r="G9" s="17">
        <v>12.68</v>
      </c>
      <c r="H9" s="20"/>
      <c r="I9" s="20">
        <f t="shared" ref="I9:I11" si="0">G9*0.2</f>
        <v>2.536</v>
      </c>
      <c r="J9" s="20"/>
      <c r="K9" s="17">
        <f t="shared" ref="K9:K11" si="1">SUM(G9:I9)</f>
        <v>15.215999999999999</v>
      </c>
    </row>
    <row r="10" spans="1:11" ht="15.5">
      <c r="A10" s="16"/>
      <c r="B10" s="16"/>
      <c r="C10" s="16" t="s">
        <v>471</v>
      </c>
      <c r="D10" s="16"/>
      <c r="E10" s="17">
        <v>7.3500000000000005</v>
      </c>
      <c r="F10" s="17"/>
      <c r="G10" s="17">
        <v>7.72</v>
      </c>
      <c r="H10" s="20"/>
      <c r="I10" s="20">
        <f t="shared" si="0"/>
        <v>1.544</v>
      </c>
      <c r="J10" s="20"/>
      <c r="K10" s="17">
        <f t="shared" si="1"/>
        <v>9.2639999999999993</v>
      </c>
    </row>
    <row r="11" spans="1:11" ht="15.5">
      <c r="A11" s="16"/>
      <c r="B11" s="16"/>
      <c r="C11" s="276" t="s">
        <v>472</v>
      </c>
      <c r="D11" s="16"/>
      <c r="E11" s="17">
        <v>9.4500000000000011</v>
      </c>
      <c r="F11" s="17"/>
      <c r="G11" s="17">
        <v>9.92</v>
      </c>
      <c r="H11" s="20"/>
      <c r="I11" s="20">
        <f t="shared" si="0"/>
        <v>1.984</v>
      </c>
      <c r="J11" s="20"/>
      <c r="K11" s="17">
        <f t="shared" si="1"/>
        <v>11.904</v>
      </c>
    </row>
    <row r="12" spans="1:11" ht="15.5">
      <c r="A12" s="16"/>
      <c r="B12" s="275" t="s">
        <v>473</v>
      </c>
      <c r="C12" s="16"/>
      <c r="D12" s="16"/>
      <c r="E12" s="37"/>
      <c r="F12" s="16"/>
      <c r="G12" s="37"/>
      <c r="H12" s="37"/>
      <c r="I12" s="17"/>
      <c r="J12" s="17"/>
      <c r="K12" s="17"/>
    </row>
    <row r="13" spans="1:11" ht="15.5">
      <c r="A13" s="16"/>
      <c r="B13" s="16"/>
      <c r="C13" s="16" t="s">
        <v>474</v>
      </c>
      <c r="D13" s="16"/>
      <c r="E13" s="37">
        <v>19.425000000000001</v>
      </c>
      <c r="F13" s="17"/>
      <c r="G13" s="37">
        <v>20.399999999999999</v>
      </c>
      <c r="H13" s="37"/>
      <c r="I13" s="20">
        <f>G13*0.2</f>
        <v>4.08</v>
      </c>
      <c r="J13" s="20"/>
      <c r="K13" s="17">
        <f>SUM(G13:I13)</f>
        <v>24.479999999999997</v>
      </c>
    </row>
    <row r="14" spans="1:11" ht="15.5">
      <c r="A14" s="16"/>
      <c r="B14" s="16"/>
      <c r="C14" s="16" t="s">
        <v>471</v>
      </c>
      <c r="D14" s="16"/>
      <c r="E14" s="37">
        <v>12.075000000000001</v>
      </c>
      <c r="F14" s="17"/>
      <c r="G14" s="37">
        <v>12.68</v>
      </c>
      <c r="H14" s="37"/>
      <c r="I14" s="20">
        <f>G14*0.2</f>
        <v>2.536</v>
      </c>
      <c r="J14" s="20"/>
      <c r="K14" s="17">
        <f>SUM(G14:I14)</f>
        <v>15.215999999999999</v>
      </c>
    </row>
    <row r="15" spans="1:11" ht="15.5">
      <c r="A15" s="16"/>
      <c r="B15" s="16"/>
      <c r="C15" s="16" t="s">
        <v>475</v>
      </c>
      <c r="D15" s="16"/>
      <c r="E15" s="37">
        <v>7.3500000000000005</v>
      </c>
      <c r="F15" s="17"/>
      <c r="G15" s="37">
        <v>7.72</v>
      </c>
      <c r="H15" s="37"/>
      <c r="I15" s="20">
        <f>G15*0.2</f>
        <v>1.544</v>
      </c>
      <c r="J15" s="20"/>
      <c r="K15" s="17">
        <f>SUM(G15:I15)</f>
        <v>9.2639999999999993</v>
      </c>
    </row>
    <row r="16" spans="1:11" ht="15.5">
      <c r="A16" s="16"/>
      <c r="B16" s="16"/>
      <c r="C16" s="16" t="s">
        <v>472</v>
      </c>
      <c r="D16" s="16"/>
      <c r="E16" s="37">
        <v>14.700000000000001</v>
      </c>
      <c r="F16" s="17"/>
      <c r="G16" s="37">
        <v>15.44</v>
      </c>
      <c r="H16" s="37"/>
      <c r="I16" s="20">
        <f>G16*0.2</f>
        <v>3.0880000000000001</v>
      </c>
      <c r="J16" s="20"/>
      <c r="K16" s="17">
        <f>SUM(G16:I16)</f>
        <v>18.527999999999999</v>
      </c>
    </row>
    <row r="17" spans="1:11" ht="15.5">
      <c r="A17" s="16"/>
      <c r="B17" s="16"/>
      <c r="C17" s="16" t="s">
        <v>475</v>
      </c>
      <c r="D17" s="16"/>
      <c r="E17" s="37">
        <v>9.4500000000000011</v>
      </c>
      <c r="F17" s="17"/>
      <c r="G17" s="37">
        <v>9.92</v>
      </c>
      <c r="H17" s="37"/>
      <c r="I17" s="20">
        <f>G17*0.2</f>
        <v>1.984</v>
      </c>
      <c r="J17" s="20"/>
      <c r="K17" s="17">
        <f>SUM(G17:I17)</f>
        <v>11.904</v>
      </c>
    </row>
    <row r="18" spans="1:11" ht="15.5">
      <c r="A18" s="16"/>
      <c r="B18" s="28" t="s">
        <v>476</v>
      </c>
      <c r="C18" s="16"/>
      <c r="D18" s="16"/>
      <c r="E18" s="20"/>
      <c r="F18" s="17"/>
      <c r="G18" s="20"/>
      <c r="H18" s="20"/>
      <c r="I18" s="17"/>
      <c r="J18" s="17"/>
      <c r="K18" s="17"/>
    </row>
    <row r="19" spans="1:11" ht="15.5">
      <c r="A19" s="16"/>
      <c r="B19" s="16"/>
      <c r="C19" s="16" t="s">
        <v>474</v>
      </c>
      <c r="D19" s="16"/>
      <c r="E19" s="37">
        <v>21.525000000000002</v>
      </c>
      <c r="F19" s="17"/>
      <c r="G19" s="37">
        <v>22.6</v>
      </c>
      <c r="H19" s="37"/>
      <c r="I19" s="20">
        <f>G19*0.2</f>
        <v>4.5200000000000005</v>
      </c>
      <c r="J19" s="20"/>
      <c r="K19" s="17">
        <f>SUM(G19:I19)</f>
        <v>27.12</v>
      </c>
    </row>
    <row r="20" spans="1:11" ht="15.5">
      <c r="A20" s="16"/>
      <c r="B20" s="16"/>
      <c r="C20" s="16" t="s">
        <v>471</v>
      </c>
      <c r="D20" s="16"/>
      <c r="E20" s="37">
        <v>12.075000000000001</v>
      </c>
      <c r="F20" s="17"/>
      <c r="G20" s="37">
        <v>12.68</v>
      </c>
      <c r="H20" s="37"/>
      <c r="I20" s="20">
        <f>G20*0.2</f>
        <v>2.536</v>
      </c>
      <c r="J20" s="20"/>
      <c r="K20" s="17">
        <f>SUM(G20:I20)</f>
        <v>15.215999999999999</v>
      </c>
    </row>
    <row r="21" spans="1:11" ht="15.5">
      <c r="A21" s="16"/>
      <c r="B21" s="16"/>
      <c r="C21" s="16" t="s">
        <v>475</v>
      </c>
      <c r="D21" s="16"/>
      <c r="E21" s="37">
        <v>7.3500000000000005</v>
      </c>
      <c r="F21" s="17"/>
      <c r="G21" s="37">
        <v>7.72</v>
      </c>
      <c r="H21" s="37"/>
      <c r="I21" s="20">
        <f>G21*0.2</f>
        <v>1.544</v>
      </c>
      <c r="J21" s="20"/>
      <c r="K21" s="17">
        <f>SUM(G21:I21)</f>
        <v>9.2639999999999993</v>
      </c>
    </row>
    <row r="22" spans="1:11" ht="15.5">
      <c r="A22" s="28"/>
      <c r="B22" s="28"/>
      <c r="C22" s="16" t="s">
        <v>472</v>
      </c>
      <c r="D22" s="16"/>
      <c r="E22" s="37">
        <v>14.700000000000001</v>
      </c>
      <c r="F22" s="17"/>
      <c r="G22" s="37">
        <v>15.44</v>
      </c>
      <c r="H22" s="37"/>
      <c r="I22" s="20">
        <f>G22*0.2</f>
        <v>3.0880000000000001</v>
      </c>
      <c r="J22" s="20"/>
      <c r="K22" s="17">
        <f>SUM(G22:I22)</f>
        <v>18.527999999999999</v>
      </c>
    </row>
    <row r="23" spans="1:11" ht="15.5">
      <c r="A23" s="28"/>
      <c r="B23" s="28"/>
      <c r="C23" s="16" t="s">
        <v>475</v>
      </c>
      <c r="D23" s="16"/>
      <c r="E23" s="37">
        <v>9.4500000000000011</v>
      </c>
      <c r="F23" s="17"/>
      <c r="G23" s="37">
        <v>9.92</v>
      </c>
      <c r="H23" s="37"/>
      <c r="I23" s="20">
        <f>G23*0.2</f>
        <v>1.984</v>
      </c>
      <c r="J23" s="20"/>
      <c r="K23" s="17">
        <f>SUM(G23:I23)</f>
        <v>11.904</v>
      </c>
    </row>
    <row r="24" spans="1:11" ht="15.5">
      <c r="A24" s="28"/>
      <c r="B24" s="28"/>
      <c r="C24" s="16"/>
      <c r="D24" s="16"/>
      <c r="E24" s="20"/>
      <c r="F24" s="17"/>
      <c r="G24" s="20"/>
      <c r="H24" s="20"/>
      <c r="I24" s="17"/>
      <c r="J24" s="17"/>
      <c r="K24" s="17"/>
    </row>
    <row r="25" spans="1:11" ht="15.5">
      <c r="A25" s="16"/>
      <c r="B25" s="28" t="s">
        <v>477</v>
      </c>
      <c r="C25" s="16"/>
      <c r="D25" s="16"/>
      <c r="E25" s="16"/>
      <c r="F25" s="17"/>
      <c r="G25" s="16"/>
      <c r="H25" s="16"/>
      <c r="I25" s="17"/>
      <c r="J25" s="17"/>
      <c r="K25" s="17"/>
    </row>
    <row r="26" spans="1:11" ht="15.5">
      <c r="A26" s="16"/>
      <c r="B26" s="16"/>
      <c r="C26" s="16" t="s">
        <v>478</v>
      </c>
      <c r="D26" s="16"/>
      <c r="E26" s="37">
        <v>63.525000000000006</v>
      </c>
      <c r="F26" s="17"/>
      <c r="G26" s="37">
        <v>66.7</v>
      </c>
      <c r="H26" s="37"/>
      <c r="I26" s="20">
        <f>G26*0.2</f>
        <v>13.340000000000002</v>
      </c>
      <c r="J26" s="20"/>
      <c r="K26" s="17">
        <f>SUM(G26:I26)</f>
        <v>80.040000000000006</v>
      </c>
    </row>
    <row r="27" spans="1:11" ht="15.5">
      <c r="A27" s="16"/>
      <c r="B27" s="16"/>
      <c r="C27" s="16" t="s">
        <v>479</v>
      </c>
      <c r="D27" s="16"/>
      <c r="E27" s="37">
        <v>15.75</v>
      </c>
      <c r="F27" s="17"/>
      <c r="G27" s="37">
        <v>16.54</v>
      </c>
      <c r="H27" s="37"/>
      <c r="I27" s="20">
        <f>G27*0.2</f>
        <v>3.3079999999999998</v>
      </c>
      <c r="J27" s="20"/>
      <c r="K27" s="17">
        <f>SUM(G27:I27)</f>
        <v>19.847999999999999</v>
      </c>
    </row>
    <row r="28" spans="1:11" ht="15.5">
      <c r="A28" s="16"/>
      <c r="B28" s="16"/>
      <c r="C28" s="16"/>
      <c r="D28" s="16"/>
      <c r="E28" s="37"/>
      <c r="F28" s="17"/>
      <c r="G28" s="37"/>
      <c r="H28" s="37"/>
      <c r="I28" s="20"/>
      <c r="J28" s="20"/>
      <c r="K28" s="17"/>
    </row>
    <row r="29" spans="1:11" ht="15.5">
      <c r="A29" s="16"/>
      <c r="B29" s="28" t="s">
        <v>480</v>
      </c>
      <c r="C29" s="16"/>
      <c r="D29" s="16"/>
      <c r="E29" s="37">
        <v>303.45</v>
      </c>
      <c r="F29" s="17"/>
      <c r="G29" s="37">
        <v>318.62</v>
      </c>
      <c r="H29" s="37"/>
      <c r="I29" s="20">
        <f>G29*0.2</f>
        <v>63.724000000000004</v>
      </c>
      <c r="J29" s="20"/>
      <c r="K29" s="17">
        <f>SUM(G29:I29)</f>
        <v>382.34399999999999</v>
      </c>
    </row>
    <row r="30" spans="1:11" ht="15.5">
      <c r="A30" s="16"/>
      <c r="B30" s="28"/>
      <c r="C30" s="16"/>
      <c r="D30" s="16"/>
      <c r="E30" s="17"/>
      <c r="F30" s="17"/>
      <c r="G30" s="37"/>
      <c r="H30" s="37"/>
      <c r="I30" s="20"/>
      <c r="J30" s="20"/>
      <c r="K30" s="17"/>
    </row>
    <row r="31" spans="1:11" ht="15.5">
      <c r="A31" s="16"/>
      <c r="B31" s="28"/>
      <c r="C31" s="16"/>
      <c r="D31" s="16"/>
      <c r="E31" s="17"/>
      <c r="F31" s="17"/>
      <c r="G31" s="37"/>
      <c r="H31" s="37"/>
      <c r="I31" s="20"/>
      <c r="J31" s="20"/>
      <c r="K31" s="17"/>
    </row>
    <row r="32" spans="1:11" ht="15.5">
      <c r="A32" s="16"/>
      <c r="B32" s="16"/>
      <c r="C32" s="16"/>
      <c r="D32" s="16"/>
      <c r="E32" s="17"/>
      <c r="F32" s="17"/>
      <c r="G32" s="16"/>
      <c r="H32" s="16"/>
      <c r="I32" s="17"/>
      <c r="J32" s="17"/>
      <c r="K32" s="17"/>
    </row>
    <row r="33" spans="1:11" ht="15.5">
      <c r="A33" s="28" t="s">
        <v>19</v>
      </c>
      <c r="B33" s="28" t="s">
        <v>481</v>
      </c>
      <c r="C33" s="16"/>
      <c r="D33" s="16"/>
      <c r="E33" s="269"/>
      <c r="F33" s="269"/>
      <c r="G33" s="269"/>
      <c r="H33" s="269"/>
      <c r="I33" s="17"/>
      <c r="J33" s="17"/>
      <c r="K33" s="220"/>
    </row>
    <row r="34" spans="1:11" ht="15.5">
      <c r="A34" s="28"/>
      <c r="B34" s="28"/>
      <c r="C34" s="16"/>
      <c r="D34" s="16"/>
      <c r="E34" s="269"/>
      <c r="F34" s="269"/>
      <c r="G34" s="269"/>
      <c r="H34" s="269"/>
      <c r="I34" s="17"/>
      <c r="J34" s="17"/>
      <c r="K34" s="220"/>
    </row>
    <row r="35" spans="1:11" ht="15.5">
      <c r="B35" s="29" t="s">
        <v>482</v>
      </c>
      <c r="C35" s="16"/>
      <c r="D35" s="16"/>
      <c r="E35" s="20"/>
      <c r="F35" s="20"/>
      <c r="G35" s="20"/>
      <c r="H35" s="20"/>
      <c r="I35" s="17"/>
      <c r="J35" s="17"/>
      <c r="K35" s="220"/>
    </row>
    <row r="36" spans="1:11" ht="15.5">
      <c r="B36" s="16"/>
      <c r="C36" s="16" t="s">
        <v>483</v>
      </c>
      <c r="D36" s="16"/>
      <c r="E36" s="20"/>
      <c r="F36" s="20"/>
      <c r="G36" s="20"/>
      <c r="H36" s="20"/>
      <c r="I36" s="17"/>
      <c r="J36" s="17"/>
      <c r="K36" s="220"/>
    </row>
    <row r="37" spans="1:11" ht="15.5">
      <c r="B37" s="16"/>
      <c r="C37" s="16" t="s">
        <v>484</v>
      </c>
      <c r="D37" s="16"/>
      <c r="E37" s="20">
        <v>20.48</v>
      </c>
      <c r="F37" s="20"/>
      <c r="G37" s="20">
        <v>21.5</v>
      </c>
      <c r="H37" s="20"/>
      <c r="I37" s="17">
        <f>G37*0.2</f>
        <v>4.3</v>
      </c>
      <c r="J37" s="17"/>
      <c r="K37" s="220">
        <f>SUM(G37:I37)</f>
        <v>25.8</v>
      </c>
    </row>
    <row r="38" spans="1:11" ht="15.5">
      <c r="B38" s="16"/>
      <c r="C38" s="16" t="s">
        <v>479</v>
      </c>
      <c r="D38" s="16"/>
      <c r="E38" s="20">
        <v>9.98</v>
      </c>
      <c r="F38" s="20"/>
      <c r="G38" s="20">
        <v>10.47</v>
      </c>
      <c r="H38" s="20"/>
      <c r="I38" s="17">
        <f>G38*0.2</f>
        <v>2.0940000000000003</v>
      </c>
      <c r="J38" s="17"/>
      <c r="K38" s="220">
        <f>SUM(G38:I38)</f>
        <v>12.564</v>
      </c>
    </row>
    <row r="39" spans="1:11" ht="15.5">
      <c r="B39" s="16"/>
      <c r="C39" s="16"/>
      <c r="D39" s="16"/>
      <c r="E39" s="20"/>
      <c r="F39" s="20"/>
      <c r="G39" s="20"/>
      <c r="H39" s="20"/>
      <c r="I39" s="17"/>
      <c r="J39" s="17"/>
      <c r="K39" s="220"/>
    </row>
    <row r="40" spans="1:11" ht="15.5">
      <c r="B40" s="29" t="s">
        <v>485</v>
      </c>
      <c r="C40" s="16"/>
      <c r="D40" s="16"/>
      <c r="E40" s="20"/>
      <c r="F40" s="20"/>
      <c r="G40" s="20"/>
      <c r="H40" s="20"/>
      <c r="I40" s="17"/>
      <c r="J40" s="17"/>
      <c r="K40" s="220"/>
    </row>
    <row r="41" spans="1:11" ht="15.5">
      <c r="B41" s="16"/>
      <c r="C41" s="16" t="s">
        <v>486</v>
      </c>
      <c r="D41" s="16"/>
      <c r="E41" s="20">
        <v>19.43</v>
      </c>
      <c r="F41" s="269"/>
      <c r="G41" s="20">
        <v>20.396250000000002</v>
      </c>
      <c r="H41" s="20"/>
      <c r="I41" s="17">
        <f>G41*0.2</f>
        <v>4.0792500000000009</v>
      </c>
      <c r="J41" s="17"/>
      <c r="K41" s="220">
        <f>SUM(G41:I41)</f>
        <v>24.475500000000004</v>
      </c>
    </row>
    <row r="42" spans="1:11" ht="15.5">
      <c r="B42" s="16"/>
      <c r="C42" s="16" t="s">
        <v>487</v>
      </c>
      <c r="D42" s="16"/>
      <c r="E42" s="20">
        <v>21.53</v>
      </c>
      <c r="F42" s="269"/>
      <c r="G42" s="20">
        <v>22.601250000000004</v>
      </c>
      <c r="H42" s="20"/>
      <c r="I42" s="17">
        <f>G42*0.2</f>
        <v>4.5202500000000008</v>
      </c>
      <c r="J42" s="17"/>
      <c r="K42" s="220">
        <f>SUM(G42:I42)</f>
        <v>27.121500000000005</v>
      </c>
    </row>
    <row r="43" spans="1:11" ht="15.5">
      <c r="B43" s="16"/>
      <c r="C43" s="16" t="s">
        <v>488</v>
      </c>
      <c r="D43" s="16"/>
      <c r="E43" s="20">
        <v>21.53</v>
      </c>
      <c r="F43" s="269"/>
      <c r="G43" s="20">
        <v>22.601250000000004</v>
      </c>
      <c r="H43" s="20"/>
      <c r="I43" s="17">
        <f>G43*0.2</f>
        <v>4.5202500000000008</v>
      </c>
      <c r="J43" s="17"/>
      <c r="K43" s="220">
        <f>SUM(G43:I43)</f>
        <v>27.121500000000005</v>
      </c>
    </row>
    <row r="44" spans="1:11" ht="15.5">
      <c r="B44" s="16"/>
      <c r="C44" s="16"/>
      <c r="D44" s="16"/>
      <c r="E44" s="269"/>
      <c r="F44" s="269"/>
      <c r="G44" s="269"/>
      <c r="H44" s="269"/>
      <c r="I44" s="17"/>
      <c r="J44" s="17"/>
      <c r="K44" s="220"/>
    </row>
    <row r="45" spans="1:11" ht="15.5">
      <c r="B45" s="29" t="s">
        <v>489</v>
      </c>
      <c r="C45" s="16"/>
      <c r="D45" s="16"/>
      <c r="E45" s="269"/>
      <c r="F45" s="269"/>
      <c r="G45" s="269"/>
      <c r="H45" s="269"/>
      <c r="I45" s="17"/>
      <c r="J45" s="17"/>
      <c r="K45" s="220"/>
    </row>
    <row r="46" spans="1:11" ht="15.5">
      <c r="B46" s="16"/>
      <c r="C46" s="16" t="s">
        <v>490</v>
      </c>
      <c r="D46" s="16"/>
      <c r="E46" s="20">
        <v>63.53</v>
      </c>
      <c r="F46" s="269"/>
      <c r="G46" s="20">
        <v>66.701250000000002</v>
      </c>
      <c r="H46" s="20"/>
      <c r="I46" s="17">
        <f>G46*0.2</f>
        <v>13.340250000000001</v>
      </c>
      <c r="J46" s="17"/>
      <c r="K46" s="220">
        <f>SUM(G46:I46)</f>
        <v>80.041499999999999</v>
      </c>
    </row>
    <row r="47" spans="1:11" ht="15.5">
      <c r="B47" s="16"/>
      <c r="C47" s="16" t="s">
        <v>479</v>
      </c>
      <c r="D47" s="16"/>
      <c r="E47" s="20">
        <v>15.75</v>
      </c>
      <c r="F47" s="269"/>
      <c r="G47" s="20">
        <v>16.537500000000001</v>
      </c>
      <c r="H47" s="20"/>
      <c r="I47" s="17">
        <f>G47*0.2</f>
        <v>3.3075000000000006</v>
      </c>
      <c r="J47" s="17"/>
      <c r="K47" s="220">
        <f>SUM(G47:I47)</f>
        <v>19.845000000000002</v>
      </c>
    </row>
    <row r="48" spans="1:11" ht="15.5">
      <c r="B48" s="16"/>
      <c r="C48" s="16"/>
      <c r="D48" s="16"/>
      <c r="E48" s="269"/>
      <c r="F48" s="269"/>
      <c r="G48" s="269"/>
      <c r="H48" s="269"/>
      <c r="I48" s="17"/>
      <c r="J48" s="17"/>
      <c r="K48" s="220"/>
    </row>
    <row r="49" spans="2:11" ht="15.5">
      <c r="B49" s="29" t="s">
        <v>491</v>
      </c>
      <c r="C49" s="16"/>
      <c r="D49" s="16"/>
      <c r="E49" s="20">
        <v>279.3</v>
      </c>
      <c r="F49" s="269"/>
      <c r="G49" s="20">
        <v>293.27</v>
      </c>
      <c r="H49" s="20"/>
      <c r="I49" s="17">
        <f>G47*0.2</f>
        <v>3.3075000000000006</v>
      </c>
      <c r="J49" s="17"/>
      <c r="K49" s="220">
        <f>SUM(G49:I49)</f>
        <v>296.57749999999999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92D050"/>
    <pageSetUpPr fitToPage="1"/>
  </sheetPr>
  <dimension ref="A2:M63"/>
  <sheetViews>
    <sheetView showGridLines="0" zoomScale="90" zoomScaleNormal="90" zoomScaleSheetLayoutView="85" workbookViewId="0">
      <selection activeCell="F9" sqref="F9:F12"/>
    </sheetView>
  </sheetViews>
  <sheetFormatPr defaultColWidth="9.1796875" defaultRowHeight="15.5"/>
  <cols>
    <col min="1" max="1" width="3.54296875" style="16" customWidth="1"/>
    <col min="2" max="2" width="58.7265625" style="16" customWidth="1"/>
    <col min="3" max="3" width="3.7265625" style="16" customWidth="1"/>
    <col min="4" max="4" width="12.7265625" style="17" customWidth="1"/>
    <col min="5" max="5" width="3.54296875" style="17" customWidth="1"/>
    <col min="6" max="6" width="12.7265625" style="20" customWidth="1"/>
    <col min="7" max="7" width="3.7265625" style="20" customWidth="1"/>
    <col min="8" max="8" width="12.7265625" style="17" customWidth="1"/>
    <col min="9" max="9" width="3.7265625" style="17" customWidth="1"/>
    <col min="10" max="10" width="12.7265625" style="17" customWidth="1"/>
    <col min="11" max="11" width="15" style="16" bestFit="1" customWidth="1"/>
    <col min="12" max="12" width="2.54296875" style="16" customWidth="1"/>
    <col min="13" max="13" width="9.1796875" style="71"/>
    <col min="14" max="16384" width="9.1796875" style="16"/>
  </cols>
  <sheetData>
    <row r="2" spans="1:12" ht="25.5" customHeight="1">
      <c r="A2" s="75"/>
      <c r="B2" s="98" t="s">
        <v>492</v>
      </c>
    </row>
    <row r="3" spans="1:12">
      <c r="D3" s="197" t="s">
        <v>4</v>
      </c>
      <c r="E3" s="197"/>
      <c r="F3" s="197" t="s">
        <v>2</v>
      </c>
      <c r="G3" s="38"/>
      <c r="H3" s="38"/>
      <c r="I3" s="38"/>
      <c r="J3" s="197" t="s">
        <v>2</v>
      </c>
      <c r="K3" s="268"/>
    </row>
    <row r="4" spans="1:12" s="74" customFormat="1" ht="31">
      <c r="B4" s="268" t="s">
        <v>247</v>
      </c>
      <c r="D4" s="126" t="s">
        <v>5</v>
      </c>
      <c r="E4" s="197"/>
      <c r="F4" s="126" t="s">
        <v>5</v>
      </c>
      <c r="G4" s="197"/>
      <c r="H4" s="198" t="s">
        <v>6</v>
      </c>
      <c r="I4" s="197"/>
      <c r="J4" s="90" t="s">
        <v>7</v>
      </c>
      <c r="K4" s="268"/>
      <c r="L4" s="268"/>
    </row>
    <row r="5" spans="1:12" s="74" customFormat="1">
      <c r="D5" s="267" t="s">
        <v>493</v>
      </c>
      <c r="E5" s="17"/>
      <c r="F5" s="267" t="s">
        <v>493</v>
      </c>
      <c r="G5" s="20"/>
      <c r="H5" s="267" t="s">
        <v>8</v>
      </c>
      <c r="I5" s="17"/>
      <c r="J5" s="267" t="s">
        <v>493</v>
      </c>
      <c r="K5" s="16"/>
      <c r="L5" s="16"/>
    </row>
    <row r="6" spans="1:12" ht="9.75" customHeight="1">
      <c r="H6" s="20"/>
      <c r="I6" s="20"/>
      <c r="J6" s="265"/>
      <c r="K6" s="17"/>
      <c r="L6" s="17"/>
    </row>
    <row r="7" spans="1:12">
      <c r="A7" s="28"/>
      <c r="B7" s="28" t="s">
        <v>494</v>
      </c>
      <c r="H7" s="20"/>
      <c r="I7" s="20"/>
      <c r="J7" s="265"/>
      <c r="K7" s="17"/>
      <c r="L7" s="17"/>
    </row>
    <row r="8" spans="1:12" ht="7.5" customHeight="1">
      <c r="A8" s="28"/>
      <c r="H8" s="20"/>
      <c r="I8" s="20"/>
      <c r="J8" s="265"/>
      <c r="K8" s="17"/>
      <c r="L8" s="17"/>
    </row>
    <row r="9" spans="1:12">
      <c r="B9" s="16" t="s">
        <v>495</v>
      </c>
      <c r="C9" s="74" t="s">
        <v>19</v>
      </c>
      <c r="D9" s="17">
        <v>65</v>
      </c>
      <c r="F9" s="20">
        <v>65</v>
      </c>
      <c r="H9" s="20">
        <v>0</v>
      </c>
      <c r="I9" s="20"/>
      <c r="J9" s="17">
        <f>F9+H9</f>
        <v>65</v>
      </c>
      <c r="K9" s="17"/>
      <c r="L9" s="17"/>
    </row>
    <row r="10" spans="1:12">
      <c r="B10" s="16" t="s">
        <v>496</v>
      </c>
      <c r="C10" s="74" t="s">
        <v>19</v>
      </c>
      <c r="D10" s="17">
        <v>45</v>
      </c>
      <c r="F10" s="20">
        <v>45</v>
      </c>
      <c r="H10" s="20">
        <v>0</v>
      </c>
      <c r="I10" s="20"/>
      <c r="J10" s="17">
        <f>F10+H10</f>
        <v>45</v>
      </c>
      <c r="K10" s="17"/>
      <c r="L10" s="17"/>
    </row>
    <row r="11" spans="1:12">
      <c r="B11" s="16" t="s">
        <v>497</v>
      </c>
      <c r="C11" s="74" t="s">
        <v>19</v>
      </c>
      <c r="D11" s="17">
        <v>75</v>
      </c>
      <c r="F11" s="20">
        <v>75</v>
      </c>
      <c r="H11" s="20">
        <v>0</v>
      </c>
      <c r="I11" s="20"/>
      <c r="J11" s="17">
        <f>F11+H11</f>
        <v>75</v>
      </c>
      <c r="K11" s="17"/>
      <c r="L11" s="17"/>
    </row>
    <row r="12" spans="1:12">
      <c r="B12" s="16" t="s">
        <v>498</v>
      </c>
      <c r="C12" s="74" t="s">
        <v>19</v>
      </c>
      <c r="D12" s="17">
        <v>45</v>
      </c>
      <c r="F12" s="20">
        <v>45</v>
      </c>
      <c r="H12" s="20">
        <v>0</v>
      </c>
      <c r="I12" s="20"/>
      <c r="J12" s="17">
        <f>F12+H12</f>
        <v>45</v>
      </c>
      <c r="K12" s="17"/>
      <c r="L12" s="17"/>
    </row>
    <row r="13" spans="1:12" ht="10.5" customHeight="1">
      <c r="H13" s="20"/>
      <c r="I13" s="20"/>
      <c r="K13" s="17"/>
      <c r="L13" s="17"/>
    </row>
    <row r="14" spans="1:12">
      <c r="B14" s="16" t="s">
        <v>499</v>
      </c>
      <c r="H14" s="20"/>
      <c r="I14" s="20"/>
      <c r="J14" s="265"/>
      <c r="K14" s="17"/>
      <c r="L14" s="17"/>
    </row>
    <row r="15" spans="1:12">
      <c r="D15" s="20"/>
      <c r="E15" s="20"/>
      <c r="H15" s="20"/>
      <c r="I15" s="20"/>
      <c r="J15" s="37"/>
      <c r="K15" s="17"/>
      <c r="L15" s="17"/>
    </row>
    <row r="17" s="16" customFormat="1"/>
    <row r="18" s="16" customFormat="1"/>
    <row r="21" s="16" customFormat="1"/>
    <row r="22" s="16" customFormat="1"/>
    <row r="62" spans="4:10">
      <c r="D62" s="269"/>
      <c r="E62" s="269"/>
      <c r="F62" s="269"/>
      <c r="G62" s="269"/>
      <c r="J62" s="220"/>
    </row>
    <row r="63" spans="4:10">
      <c r="D63" s="269"/>
      <c r="E63" s="269"/>
      <c r="F63" s="269"/>
      <c r="G63" s="269"/>
      <c r="J63" s="220"/>
    </row>
  </sheetData>
  <phoneticPr fontId="0" type="noConversion"/>
  <printOptions horizontalCentered="1"/>
  <pageMargins left="0.74803149606299213" right="0.74803149606299213" top="0.98425196850393704" bottom="0.98425196850393704" header="0.51181102362204722" footer="0.51181102362204722"/>
  <pageSetup paperSize="9" scale="75" firstPageNumber="80" orientation="landscape" useFirstPageNumber="1" r:id="rId1"/>
  <headerFooter alignWithMargins="0">
    <oddFooter>&amp;C&amp;"Gill Sans MT Light,Regular"Page 12.6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4610E-02C7-45E9-9D54-B833CFD15A17}">
  <sheetPr>
    <tabColor rgb="FF92D050"/>
  </sheetPr>
  <dimension ref="A2:J49"/>
  <sheetViews>
    <sheetView showGridLines="0" topLeftCell="A29" zoomScale="90" zoomScaleNormal="90" workbookViewId="0">
      <selection activeCell="A47" sqref="A47:XFD47"/>
    </sheetView>
  </sheetViews>
  <sheetFormatPr defaultColWidth="9.1796875" defaultRowHeight="12.5"/>
  <cols>
    <col min="1" max="1" width="5" style="272" customWidth="1"/>
    <col min="2" max="2" width="85.7265625" style="272" customWidth="1"/>
    <col min="3" max="3" width="3.54296875" style="272" customWidth="1"/>
    <col min="4" max="4" width="12.7265625" style="272" customWidth="1"/>
    <col min="5" max="5" width="3.7265625" style="272" customWidth="1"/>
    <col min="6" max="6" width="12.54296875" style="272" customWidth="1"/>
    <col min="7" max="7" width="3.54296875" style="272" customWidth="1"/>
    <col min="8" max="8" width="12.7265625" style="272" customWidth="1"/>
    <col min="9" max="9" width="3.7265625" style="272" customWidth="1"/>
    <col min="10" max="10" width="12.54296875" style="272" customWidth="1"/>
    <col min="11" max="16384" width="9.1796875" style="272"/>
  </cols>
  <sheetData>
    <row r="2" spans="1:10" ht="20">
      <c r="B2" s="98" t="s">
        <v>500</v>
      </c>
      <c r="C2" s="16"/>
      <c r="D2" s="17"/>
      <c r="E2" s="17"/>
      <c r="F2" s="20"/>
      <c r="G2" s="17"/>
      <c r="H2" s="17"/>
      <c r="I2" s="17"/>
      <c r="J2" s="17"/>
    </row>
    <row r="3" spans="1:10" ht="15.5">
      <c r="A3" s="16"/>
      <c r="B3" s="16"/>
      <c r="C3" s="16"/>
      <c r="D3" s="197" t="s">
        <v>4</v>
      </c>
      <c r="E3" s="197"/>
      <c r="F3" s="197" t="s">
        <v>2</v>
      </c>
      <c r="G3" s="38"/>
      <c r="H3" s="38"/>
      <c r="I3" s="38"/>
      <c r="J3" s="197" t="s">
        <v>2</v>
      </c>
    </row>
    <row r="4" spans="1:10" s="271" customFormat="1" ht="31">
      <c r="A4" s="83"/>
      <c r="B4" s="83"/>
      <c r="C4" s="83"/>
      <c r="D4" s="126" t="s">
        <v>5</v>
      </c>
      <c r="E4" s="197"/>
      <c r="F4" s="126" t="s">
        <v>5</v>
      </c>
      <c r="G4" s="197"/>
      <c r="H4" s="198" t="s">
        <v>6</v>
      </c>
      <c r="I4" s="197"/>
      <c r="J4" s="90" t="s">
        <v>7</v>
      </c>
    </row>
    <row r="5" spans="1:10" ht="15.5">
      <c r="B5" s="273" t="s">
        <v>501</v>
      </c>
      <c r="C5" s="74"/>
      <c r="D5" s="267" t="s">
        <v>8</v>
      </c>
      <c r="E5" s="267"/>
      <c r="F5" s="267" t="s">
        <v>8</v>
      </c>
      <c r="G5" s="267"/>
      <c r="H5" s="267" t="s">
        <v>8</v>
      </c>
      <c r="I5" s="54"/>
      <c r="J5" s="267" t="s">
        <v>8</v>
      </c>
    </row>
    <row r="6" spans="1:10" ht="9.75" customHeight="1">
      <c r="B6" s="273"/>
      <c r="C6" s="74"/>
      <c r="D6" s="267"/>
      <c r="E6" s="267"/>
      <c r="F6" s="267"/>
      <c r="G6" s="267"/>
      <c r="H6" s="267"/>
      <c r="I6" s="54"/>
      <c r="J6" s="267"/>
    </row>
    <row r="7" spans="1:10" ht="15.5">
      <c r="A7" s="16"/>
      <c r="B7" s="28" t="s">
        <v>502</v>
      </c>
      <c r="C7" s="16"/>
      <c r="D7" s="17"/>
      <c r="E7" s="17"/>
      <c r="F7" s="269"/>
      <c r="G7" s="17"/>
      <c r="H7" s="17"/>
      <c r="I7" s="17"/>
      <c r="J7" s="220"/>
    </row>
    <row r="8" spans="1:10" ht="15.5">
      <c r="A8" s="16"/>
      <c r="B8" s="16" t="s">
        <v>503</v>
      </c>
      <c r="C8" s="16"/>
      <c r="D8" s="269">
        <v>485.1</v>
      </c>
      <c r="E8" s="17"/>
      <c r="F8" s="269">
        <v>565</v>
      </c>
      <c r="G8" s="17"/>
      <c r="H8" s="17">
        <f t="shared" ref="H8:H30" si="0">F8*0.2</f>
        <v>113</v>
      </c>
      <c r="I8" s="17"/>
      <c r="J8" s="220">
        <f t="shared" ref="J8:J30" si="1">SUM(F8:I8)</f>
        <v>678</v>
      </c>
    </row>
    <row r="9" spans="1:10" ht="15.5">
      <c r="A9" s="16"/>
      <c r="B9" s="16" t="s">
        <v>504</v>
      </c>
      <c r="C9" s="16"/>
      <c r="D9" s="269">
        <v>606.375</v>
      </c>
      <c r="E9" s="17"/>
      <c r="F9" s="269">
        <v>695</v>
      </c>
      <c r="G9" s="17"/>
      <c r="H9" s="17">
        <f t="shared" si="0"/>
        <v>139</v>
      </c>
      <c r="I9" s="17"/>
      <c r="J9" s="220">
        <f t="shared" si="1"/>
        <v>834</v>
      </c>
    </row>
    <row r="10" spans="1:10" ht="15.5">
      <c r="A10" s="16"/>
      <c r="B10" s="16" t="s">
        <v>505</v>
      </c>
      <c r="C10" s="16"/>
      <c r="D10" s="269">
        <v>242.55</v>
      </c>
      <c r="E10" s="17"/>
      <c r="F10" s="269">
        <v>450</v>
      </c>
      <c r="G10" s="17"/>
      <c r="H10" s="17">
        <f t="shared" si="0"/>
        <v>90</v>
      </c>
      <c r="I10" s="17"/>
      <c r="J10" s="220">
        <f t="shared" si="1"/>
        <v>540</v>
      </c>
    </row>
    <row r="11" spans="1:10" ht="15.5">
      <c r="A11" s="16"/>
      <c r="B11" s="16" t="s">
        <v>506</v>
      </c>
      <c r="C11" s="16"/>
      <c r="D11" s="269">
        <v>308.7</v>
      </c>
      <c r="E11" s="17"/>
      <c r="F11" s="269">
        <v>580</v>
      </c>
      <c r="G11" s="17"/>
      <c r="H11" s="17">
        <f t="shared" si="0"/>
        <v>116</v>
      </c>
      <c r="I11" s="17"/>
      <c r="J11" s="220">
        <f t="shared" si="1"/>
        <v>696</v>
      </c>
    </row>
    <row r="12" spans="1:10" ht="15.5">
      <c r="A12" s="16"/>
      <c r="B12" s="16" t="s">
        <v>507</v>
      </c>
      <c r="C12" s="16"/>
      <c r="D12" s="269">
        <v>19.845000000000002</v>
      </c>
      <c r="E12" s="17"/>
      <c r="F12" s="269">
        <v>24</v>
      </c>
      <c r="G12" s="17"/>
      <c r="H12" s="17">
        <f t="shared" si="0"/>
        <v>4.8000000000000007</v>
      </c>
      <c r="I12" s="17"/>
      <c r="J12" s="220">
        <f t="shared" si="1"/>
        <v>28.8</v>
      </c>
    </row>
    <row r="13" spans="1:10" ht="15.5">
      <c r="A13" s="16"/>
      <c r="B13" s="16" t="s">
        <v>508</v>
      </c>
      <c r="C13" s="16"/>
      <c r="D13" s="269">
        <v>19.845000000000002</v>
      </c>
      <c r="E13" s="17"/>
      <c r="F13" s="269">
        <v>24</v>
      </c>
      <c r="G13" s="17"/>
      <c r="H13" s="17">
        <f t="shared" si="0"/>
        <v>4.8000000000000007</v>
      </c>
      <c r="I13" s="17"/>
      <c r="J13" s="220">
        <f t="shared" si="1"/>
        <v>28.8</v>
      </c>
    </row>
    <row r="14" spans="1:10" ht="15.5">
      <c r="A14" s="16"/>
      <c r="B14" s="16" t="s">
        <v>509</v>
      </c>
      <c r="C14" s="16"/>
      <c r="D14" s="269">
        <v>19.845000000000002</v>
      </c>
      <c r="E14" s="17"/>
      <c r="F14" s="269">
        <v>24</v>
      </c>
      <c r="G14" s="17"/>
      <c r="H14" s="17">
        <f t="shared" si="0"/>
        <v>4.8000000000000007</v>
      </c>
      <c r="I14" s="17"/>
      <c r="J14" s="220">
        <f t="shared" si="1"/>
        <v>28.8</v>
      </c>
    </row>
    <row r="15" spans="1:10" ht="15.5">
      <c r="A15" s="16"/>
      <c r="B15" s="16" t="s">
        <v>510</v>
      </c>
      <c r="C15" s="16"/>
      <c r="D15" s="269">
        <v>25.908750000000001</v>
      </c>
      <c r="E15" s="17"/>
      <c r="F15" s="269">
        <v>30</v>
      </c>
      <c r="G15" s="17"/>
      <c r="H15" s="17">
        <f t="shared" si="0"/>
        <v>6</v>
      </c>
      <c r="I15" s="17"/>
      <c r="J15" s="220">
        <f t="shared" si="1"/>
        <v>36</v>
      </c>
    </row>
    <row r="16" spans="1:10" ht="15.5">
      <c r="A16" s="16"/>
      <c r="B16" s="16" t="s">
        <v>511</v>
      </c>
      <c r="C16" s="16"/>
      <c r="D16" s="269">
        <v>25.908750000000001</v>
      </c>
      <c r="E16" s="17"/>
      <c r="F16" s="269">
        <v>30</v>
      </c>
      <c r="G16" s="17"/>
      <c r="H16" s="17">
        <f t="shared" si="0"/>
        <v>6</v>
      </c>
      <c r="I16" s="17"/>
      <c r="J16" s="220">
        <f t="shared" si="1"/>
        <v>36</v>
      </c>
    </row>
    <row r="17" spans="1:10" ht="15.5">
      <c r="A17" s="16"/>
      <c r="B17" s="16" t="s">
        <v>512</v>
      </c>
      <c r="C17" s="16"/>
      <c r="D17" s="269">
        <v>25.908750000000001</v>
      </c>
      <c r="E17" s="17"/>
      <c r="F17" s="269">
        <v>30</v>
      </c>
      <c r="G17" s="17"/>
      <c r="H17" s="17">
        <f t="shared" si="0"/>
        <v>6</v>
      </c>
      <c r="I17" s="17"/>
      <c r="J17" s="220">
        <f t="shared" si="1"/>
        <v>36</v>
      </c>
    </row>
    <row r="18" spans="1:10" ht="15.5">
      <c r="A18" s="16"/>
      <c r="B18" s="16" t="s">
        <v>513</v>
      </c>
      <c r="C18" s="16"/>
      <c r="D18" s="269">
        <v>12.127500000000001</v>
      </c>
      <c r="E18" s="17"/>
      <c r="F18" s="269">
        <v>14</v>
      </c>
      <c r="G18" s="17"/>
      <c r="H18" s="17">
        <f t="shared" si="0"/>
        <v>2.8000000000000003</v>
      </c>
      <c r="I18" s="17"/>
      <c r="J18" s="220">
        <f t="shared" si="1"/>
        <v>16.8</v>
      </c>
    </row>
    <row r="19" spans="1:10" ht="15.5">
      <c r="A19" s="16"/>
      <c r="B19" s="16" t="s">
        <v>514</v>
      </c>
      <c r="C19" s="16"/>
      <c r="D19" s="269">
        <v>15.435000000000002</v>
      </c>
      <c r="E19" s="17"/>
      <c r="F19" s="269">
        <v>18</v>
      </c>
      <c r="G19" s="17"/>
      <c r="H19" s="17">
        <f t="shared" si="0"/>
        <v>3.6</v>
      </c>
      <c r="I19" s="17"/>
      <c r="J19" s="220">
        <f t="shared" si="1"/>
        <v>21.6</v>
      </c>
    </row>
    <row r="20" spans="1:10" ht="15.5">
      <c r="A20" s="16"/>
      <c r="B20" s="16" t="s">
        <v>515</v>
      </c>
      <c r="C20" s="16"/>
      <c r="D20" s="269">
        <v>28.665000000000003</v>
      </c>
      <c r="E20" s="17"/>
      <c r="F20" s="269">
        <v>32.5</v>
      </c>
      <c r="G20" s="17"/>
      <c r="H20" s="17">
        <f t="shared" si="0"/>
        <v>6.5</v>
      </c>
      <c r="I20" s="17"/>
      <c r="J20" s="220">
        <f t="shared" si="1"/>
        <v>39</v>
      </c>
    </row>
    <row r="21" spans="1:10" ht="15.5">
      <c r="A21" s="16"/>
      <c r="B21" s="16" t="s">
        <v>516</v>
      </c>
      <c r="C21" s="16"/>
      <c r="D21" s="269">
        <v>35.28</v>
      </c>
      <c r="E21" s="17"/>
      <c r="F21" s="269">
        <v>36</v>
      </c>
      <c r="G21" s="17"/>
      <c r="H21" s="17">
        <f t="shared" si="0"/>
        <v>7.2</v>
      </c>
      <c r="I21" s="17"/>
      <c r="J21" s="220">
        <f t="shared" si="1"/>
        <v>43.2</v>
      </c>
    </row>
    <row r="22" spans="1:10" ht="15.5">
      <c r="A22" s="16"/>
      <c r="B22" s="16" t="s">
        <v>517</v>
      </c>
      <c r="C22" s="16"/>
      <c r="D22" s="20">
        <v>1488.375</v>
      </c>
      <c r="E22" s="17"/>
      <c r="F22" s="20">
        <v>1630</v>
      </c>
      <c r="G22" s="17"/>
      <c r="H22" s="17">
        <f t="shared" si="0"/>
        <v>326</v>
      </c>
      <c r="I22" s="17"/>
      <c r="J22" s="17">
        <f t="shared" si="1"/>
        <v>1956</v>
      </c>
    </row>
    <row r="23" spans="1:10" ht="15.5">
      <c r="A23" s="16"/>
      <c r="B23" s="16" t="s">
        <v>518</v>
      </c>
      <c r="C23" s="16"/>
      <c r="D23" s="20">
        <v>1708.875</v>
      </c>
      <c r="E23" s="17"/>
      <c r="F23" s="20">
        <v>1875</v>
      </c>
      <c r="G23" s="17"/>
      <c r="H23" s="17">
        <f t="shared" si="0"/>
        <v>375</v>
      </c>
      <c r="I23" s="17"/>
      <c r="J23" s="17">
        <f t="shared" si="1"/>
        <v>2250</v>
      </c>
    </row>
    <row r="24" spans="1:10" ht="15.5">
      <c r="A24" s="16"/>
      <c r="B24" s="16" t="s">
        <v>519</v>
      </c>
      <c r="C24" s="16"/>
      <c r="D24" s="20">
        <v>771.75</v>
      </c>
      <c r="E24" s="17"/>
      <c r="F24" s="20">
        <v>845</v>
      </c>
      <c r="G24" s="17"/>
      <c r="H24" s="17">
        <f t="shared" si="0"/>
        <v>169</v>
      </c>
      <c r="I24" s="17"/>
      <c r="J24" s="17">
        <f t="shared" si="1"/>
        <v>1014</v>
      </c>
    </row>
    <row r="25" spans="1:10" ht="15.5">
      <c r="A25" s="16"/>
      <c r="B25" s="16" t="s">
        <v>520</v>
      </c>
      <c r="C25" s="16"/>
      <c r="D25" s="20">
        <v>1212.75</v>
      </c>
      <c r="E25" s="17"/>
      <c r="F25" s="20">
        <v>1330</v>
      </c>
      <c r="G25" s="17"/>
      <c r="H25" s="17">
        <f t="shared" si="0"/>
        <v>266</v>
      </c>
      <c r="I25" s="17"/>
      <c r="J25" s="17">
        <f t="shared" si="1"/>
        <v>1596</v>
      </c>
    </row>
    <row r="26" spans="1:10" ht="15.5">
      <c r="A26" s="16"/>
      <c r="B26" s="16" t="s">
        <v>521</v>
      </c>
      <c r="C26" s="16"/>
      <c r="D26" s="20">
        <v>992.25</v>
      </c>
      <c r="E26" s="17"/>
      <c r="F26" s="20">
        <v>1090</v>
      </c>
      <c r="G26" s="17"/>
      <c r="H26" s="17">
        <f t="shared" si="0"/>
        <v>218</v>
      </c>
      <c r="I26" s="17"/>
      <c r="J26" s="17">
        <f t="shared" si="1"/>
        <v>1308</v>
      </c>
    </row>
    <row r="27" spans="1:10" ht="15.5">
      <c r="A27" s="16"/>
      <c r="B27" s="16" t="s">
        <v>522</v>
      </c>
      <c r="C27" s="16"/>
      <c r="D27" s="20">
        <v>1378.125</v>
      </c>
      <c r="E27" s="17"/>
      <c r="F27" s="20">
        <v>1510</v>
      </c>
      <c r="G27" s="17"/>
      <c r="H27" s="17">
        <f t="shared" si="0"/>
        <v>302</v>
      </c>
      <c r="I27" s="17"/>
      <c r="J27" s="17">
        <f t="shared" si="1"/>
        <v>1812</v>
      </c>
    </row>
    <row r="28" spans="1:10" ht="15.5">
      <c r="A28" s="16"/>
      <c r="B28" s="16" t="s">
        <v>523</v>
      </c>
      <c r="C28" s="16"/>
      <c r="D28" s="20">
        <v>496.125</v>
      </c>
      <c r="E28" s="17"/>
      <c r="F28" s="20">
        <v>545</v>
      </c>
      <c r="G28" s="17"/>
      <c r="H28" s="17">
        <f t="shared" si="0"/>
        <v>109</v>
      </c>
      <c r="I28" s="17"/>
      <c r="J28" s="17">
        <f t="shared" si="1"/>
        <v>654</v>
      </c>
    </row>
    <row r="29" spans="1:10" ht="15.5">
      <c r="A29" s="16"/>
      <c r="B29" s="16" t="s">
        <v>524</v>
      </c>
      <c r="C29" s="16"/>
      <c r="D29" s="20">
        <v>661.5</v>
      </c>
      <c r="E29" s="17"/>
      <c r="F29" s="20">
        <v>725</v>
      </c>
      <c r="G29" s="17"/>
      <c r="H29" s="17">
        <f t="shared" si="0"/>
        <v>145</v>
      </c>
      <c r="I29" s="17"/>
      <c r="J29" s="17">
        <f t="shared" si="1"/>
        <v>870</v>
      </c>
    </row>
    <row r="30" spans="1:10" ht="15.5">
      <c r="A30" s="16"/>
      <c r="B30" s="16" t="s">
        <v>525</v>
      </c>
      <c r="C30" s="16"/>
      <c r="D30" s="20">
        <v>16.537500000000001</v>
      </c>
      <c r="E30" s="17"/>
      <c r="F30" s="20">
        <v>25</v>
      </c>
      <c r="G30" s="17"/>
      <c r="H30" s="17">
        <f t="shared" si="0"/>
        <v>5</v>
      </c>
      <c r="I30" s="17"/>
      <c r="J30" s="17">
        <f t="shared" si="1"/>
        <v>30</v>
      </c>
    </row>
    <row r="31" spans="1:10" ht="8.25" customHeight="1">
      <c r="A31" s="16"/>
      <c r="B31" s="16"/>
      <c r="C31" s="16"/>
      <c r="D31" s="17"/>
      <c r="E31" s="17"/>
      <c r="F31" s="20"/>
      <c r="G31" s="17"/>
      <c r="H31" s="17"/>
      <c r="I31" s="17"/>
      <c r="J31" s="17"/>
    </row>
    <row r="32" spans="1:10" ht="15.5">
      <c r="A32" s="16"/>
      <c r="B32" s="16" t="s">
        <v>526</v>
      </c>
      <c r="C32" s="16"/>
      <c r="D32" s="17"/>
      <c r="E32" s="17"/>
      <c r="F32" s="20"/>
      <c r="G32" s="17"/>
      <c r="H32" s="17"/>
      <c r="I32" s="17"/>
      <c r="J32" s="17"/>
    </row>
    <row r="33" spans="1:10" ht="8.25" customHeight="1">
      <c r="A33" s="16"/>
      <c r="B33" s="16"/>
      <c r="C33" s="16"/>
      <c r="D33" s="17"/>
      <c r="E33" s="17"/>
      <c r="F33" s="20"/>
      <c r="G33" s="17"/>
      <c r="H33" s="17"/>
      <c r="I33" s="17"/>
      <c r="J33" s="17"/>
    </row>
    <row r="34" spans="1:10" ht="15.5">
      <c r="A34" s="16"/>
      <c r="B34" s="16" t="s">
        <v>527</v>
      </c>
      <c r="C34" s="16"/>
      <c r="D34" s="17"/>
      <c r="E34" s="17"/>
      <c r="F34" s="20"/>
      <c r="G34" s="17"/>
      <c r="H34" s="17"/>
      <c r="I34" s="17"/>
      <c r="J34" s="17"/>
    </row>
    <row r="35" spans="1:10" ht="7.5" customHeight="1">
      <c r="A35" s="16"/>
      <c r="B35" s="16"/>
      <c r="C35" s="16"/>
      <c r="D35" s="17"/>
      <c r="E35" s="17"/>
      <c r="F35" s="20"/>
      <c r="G35" s="17"/>
      <c r="H35" s="17"/>
      <c r="I35" s="17"/>
      <c r="J35" s="17"/>
    </row>
    <row r="36" spans="1:10" ht="15.5">
      <c r="A36" s="16"/>
      <c r="B36" s="28" t="s">
        <v>528</v>
      </c>
      <c r="C36" s="16"/>
      <c r="D36" s="17"/>
      <c r="E36" s="17"/>
      <c r="F36" s="20"/>
      <c r="G36" s="17"/>
      <c r="H36" s="17"/>
      <c r="I36" s="17"/>
      <c r="J36" s="17"/>
    </row>
    <row r="37" spans="1:10" ht="15.5" hidden="1">
      <c r="A37" s="16"/>
      <c r="B37" s="16" t="s">
        <v>529</v>
      </c>
      <c r="C37" s="16"/>
      <c r="D37" s="20">
        <v>44.1</v>
      </c>
      <c r="E37" s="17"/>
      <c r="F37" s="20"/>
      <c r="G37" s="17"/>
      <c r="H37" s="17">
        <f t="shared" ref="H37:H49" si="2">F37*0.2</f>
        <v>0</v>
      </c>
      <c r="I37" s="17"/>
      <c r="J37" s="17">
        <f t="shared" ref="J37:J49" si="3">SUM(F37:I37)</f>
        <v>0</v>
      </c>
    </row>
    <row r="38" spans="1:10" ht="15.5" hidden="1">
      <c r="A38" s="16"/>
      <c r="B38" s="16" t="s">
        <v>530</v>
      </c>
      <c r="C38" s="16"/>
      <c r="D38" s="20">
        <v>77.174999999999997</v>
      </c>
      <c r="E38" s="17"/>
      <c r="F38" s="20"/>
      <c r="G38" s="17"/>
      <c r="H38" s="17">
        <f t="shared" si="2"/>
        <v>0</v>
      </c>
      <c r="I38" s="17"/>
      <c r="J38" s="17">
        <f t="shared" si="3"/>
        <v>0</v>
      </c>
    </row>
    <row r="39" spans="1:10" ht="15.5" hidden="1">
      <c r="A39" s="16"/>
      <c r="B39" s="16" t="s">
        <v>531</v>
      </c>
      <c r="C39" s="16"/>
      <c r="D39" s="20">
        <v>110.25</v>
      </c>
      <c r="E39" s="17"/>
      <c r="F39" s="20"/>
      <c r="G39" s="17"/>
      <c r="H39" s="17">
        <f t="shared" si="2"/>
        <v>0</v>
      </c>
      <c r="I39" s="17"/>
      <c r="J39" s="17">
        <f t="shared" si="3"/>
        <v>0</v>
      </c>
    </row>
    <row r="40" spans="1:10" ht="15.5" hidden="1">
      <c r="A40" s="16"/>
      <c r="B40" s="16" t="s">
        <v>532</v>
      </c>
      <c r="C40" s="16"/>
      <c r="D40" s="20">
        <v>30.318750000000001</v>
      </c>
      <c r="E40" s="17"/>
      <c r="F40" s="20"/>
      <c r="G40" s="17"/>
      <c r="H40" s="17">
        <f t="shared" si="2"/>
        <v>0</v>
      </c>
      <c r="I40" s="17"/>
      <c r="J40" s="17">
        <f t="shared" si="3"/>
        <v>0</v>
      </c>
    </row>
    <row r="41" spans="1:10" ht="15.5" hidden="1">
      <c r="A41" s="16"/>
      <c r="B41" s="16" t="s">
        <v>533</v>
      </c>
      <c r="C41" s="16"/>
      <c r="D41" s="20">
        <v>22.05</v>
      </c>
      <c r="E41" s="17"/>
      <c r="F41" s="20"/>
      <c r="G41" s="17"/>
      <c r="H41" s="17">
        <f t="shared" si="2"/>
        <v>0</v>
      </c>
      <c r="I41" s="17"/>
      <c r="J41" s="17">
        <f t="shared" si="3"/>
        <v>0</v>
      </c>
    </row>
    <row r="42" spans="1:10" ht="15.5" hidden="1">
      <c r="A42" s="16"/>
      <c r="B42" s="16" t="s">
        <v>534</v>
      </c>
      <c r="C42" s="16"/>
      <c r="D42" s="20">
        <v>22.05</v>
      </c>
      <c r="E42" s="17"/>
      <c r="F42" s="20"/>
      <c r="G42" s="17"/>
      <c r="H42" s="17">
        <f t="shared" si="2"/>
        <v>0</v>
      </c>
      <c r="I42" s="17"/>
      <c r="J42" s="17">
        <f t="shared" si="3"/>
        <v>0</v>
      </c>
    </row>
    <row r="43" spans="1:10" ht="15.5" hidden="1">
      <c r="A43" s="16"/>
      <c r="B43" s="16" t="s">
        <v>535</v>
      </c>
      <c r="C43" s="16"/>
      <c r="D43" s="20">
        <v>33.075000000000003</v>
      </c>
      <c r="E43" s="17"/>
      <c r="F43" s="20"/>
      <c r="G43" s="17"/>
      <c r="H43" s="17">
        <f t="shared" si="2"/>
        <v>0</v>
      </c>
      <c r="I43" s="17"/>
      <c r="J43" s="17">
        <f t="shared" si="3"/>
        <v>0</v>
      </c>
    </row>
    <row r="44" spans="1:10" ht="15.5">
      <c r="A44" s="16"/>
      <c r="B44" s="16" t="s">
        <v>536</v>
      </c>
      <c r="C44" s="16"/>
      <c r="D44" s="20">
        <v>19.845000000000002</v>
      </c>
      <c r="E44" s="17"/>
      <c r="F44" s="20">
        <v>20</v>
      </c>
      <c r="G44" s="17"/>
      <c r="H44" s="17">
        <f t="shared" si="2"/>
        <v>4</v>
      </c>
      <c r="I44" s="17"/>
      <c r="J44" s="17">
        <f t="shared" si="3"/>
        <v>24</v>
      </c>
    </row>
    <row r="45" spans="1:10" ht="15.5">
      <c r="A45" s="16"/>
      <c r="B45" s="16" t="s">
        <v>537</v>
      </c>
      <c r="C45" s="16"/>
      <c r="D45" s="20">
        <v>2.7562500000000001</v>
      </c>
      <c r="E45" s="17"/>
      <c r="F45" s="20">
        <v>3.25</v>
      </c>
      <c r="G45" s="17"/>
      <c r="H45" s="17">
        <f t="shared" si="2"/>
        <v>0.65</v>
      </c>
      <c r="I45" s="17"/>
      <c r="J45" s="17">
        <f t="shared" si="3"/>
        <v>3.9</v>
      </c>
    </row>
    <row r="46" spans="1:10" ht="15.5">
      <c r="A46" s="16"/>
      <c r="B46" s="16" t="s">
        <v>538</v>
      </c>
      <c r="C46" s="16"/>
      <c r="D46" s="20">
        <v>16.537500000000001</v>
      </c>
      <c r="E46" s="17"/>
      <c r="F46" s="20">
        <v>25</v>
      </c>
      <c r="G46" s="17"/>
      <c r="H46" s="17">
        <f t="shared" si="2"/>
        <v>5</v>
      </c>
      <c r="I46" s="17"/>
      <c r="J46" s="17">
        <f t="shared" si="3"/>
        <v>30</v>
      </c>
    </row>
    <row r="47" spans="1:10" ht="15.5" hidden="1">
      <c r="A47" s="16"/>
      <c r="B47" s="16" t="s">
        <v>539</v>
      </c>
      <c r="C47" s="16"/>
      <c r="D47" s="20">
        <v>11.025</v>
      </c>
      <c r="E47" s="17"/>
      <c r="F47" s="20"/>
      <c r="G47" s="17"/>
      <c r="H47" s="17">
        <f t="shared" si="2"/>
        <v>0</v>
      </c>
      <c r="I47" s="17"/>
      <c r="J47" s="17">
        <f t="shared" si="3"/>
        <v>0</v>
      </c>
    </row>
    <row r="48" spans="1:10" ht="15.5">
      <c r="A48" s="16"/>
      <c r="B48" s="16" t="s">
        <v>540</v>
      </c>
      <c r="C48" s="16"/>
      <c r="D48" s="20">
        <v>0.55125000000000002</v>
      </c>
      <c r="E48" s="17"/>
      <c r="F48" s="20">
        <v>1</v>
      </c>
      <c r="G48" s="17"/>
      <c r="H48" s="17">
        <f t="shared" si="2"/>
        <v>0.2</v>
      </c>
      <c r="I48" s="17"/>
      <c r="J48" s="17">
        <f t="shared" si="3"/>
        <v>1.2</v>
      </c>
    </row>
    <row r="49" spans="1:10" ht="15.5">
      <c r="A49" s="16"/>
      <c r="B49" s="16" t="s">
        <v>541</v>
      </c>
      <c r="C49" s="16"/>
      <c r="D49" s="20">
        <v>1.6537500000000003</v>
      </c>
      <c r="E49" s="17"/>
      <c r="F49" s="20">
        <v>2</v>
      </c>
      <c r="G49" s="17"/>
      <c r="H49" s="17">
        <f t="shared" si="2"/>
        <v>0.4</v>
      </c>
      <c r="I49" s="17"/>
      <c r="J49" s="17">
        <f t="shared" si="3"/>
        <v>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2:K19"/>
  <sheetViews>
    <sheetView showGridLines="0" zoomScale="90" zoomScaleNormal="90" zoomScaleSheetLayoutView="85" workbookViewId="0">
      <selection activeCell="B18" sqref="B18"/>
    </sheetView>
  </sheetViews>
  <sheetFormatPr defaultColWidth="9.1796875" defaultRowHeight="15.5"/>
  <cols>
    <col min="1" max="1" width="5.7265625" style="46" customWidth="1"/>
    <col min="2" max="2" width="85.7265625" style="46" customWidth="1"/>
    <col min="3" max="3" width="3.81640625" style="46" customWidth="1"/>
    <col min="4" max="4" width="12.54296875" style="46" customWidth="1"/>
    <col min="5" max="5" width="3.7265625" style="46" customWidth="1"/>
    <col min="6" max="6" width="12.54296875" style="46" customWidth="1"/>
    <col min="7" max="7" width="3.7265625" style="46" customWidth="1"/>
    <col min="8" max="8" width="12.54296875" style="46" customWidth="1"/>
    <col min="9" max="9" width="3.7265625" style="46" customWidth="1"/>
    <col min="10" max="10" width="12.54296875" style="46" customWidth="1"/>
    <col min="11" max="16384" width="9.1796875" style="46"/>
  </cols>
  <sheetData>
    <row r="2" spans="1:11" ht="29.25" customHeight="1">
      <c r="A2" s="30"/>
      <c r="B2" s="104" t="s">
        <v>542</v>
      </c>
      <c r="K2" s="201"/>
    </row>
    <row r="3" spans="1:11" ht="18" customHeight="1">
      <c r="B3" s="202"/>
      <c r="D3" s="197" t="s">
        <v>4</v>
      </c>
      <c r="E3" s="197"/>
      <c r="F3" s="197" t="s">
        <v>2</v>
      </c>
      <c r="G3" s="38"/>
      <c r="H3" s="38"/>
      <c r="I3" s="38"/>
      <c r="J3" s="197" t="s">
        <v>2</v>
      </c>
    </row>
    <row r="4" spans="1:11" ht="31">
      <c r="D4" s="126" t="s">
        <v>5</v>
      </c>
      <c r="E4" s="197"/>
      <c r="F4" s="126" t="s">
        <v>5</v>
      </c>
      <c r="G4" s="197"/>
      <c r="H4" s="198" t="s">
        <v>6</v>
      </c>
      <c r="I4" s="197"/>
      <c r="J4" s="90" t="s">
        <v>543</v>
      </c>
    </row>
    <row r="5" spans="1:11">
      <c r="D5" s="100" t="s">
        <v>8</v>
      </c>
      <c r="E5" s="100"/>
      <c r="F5" s="100" t="s">
        <v>8</v>
      </c>
      <c r="G5" s="100"/>
      <c r="H5" s="100" t="s">
        <v>8</v>
      </c>
      <c r="I5" s="100"/>
      <c r="J5" s="100" t="s">
        <v>8</v>
      </c>
    </row>
    <row r="6" spans="1:11">
      <c r="B6" s="203" t="s">
        <v>544</v>
      </c>
      <c r="D6" s="199"/>
      <c r="E6" s="199"/>
      <c r="F6" s="199"/>
      <c r="G6" s="199"/>
      <c r="H6" s="199"/>
      <c r="I6" s="199"/>
      <c r="J6" s="199"/>
    </row>
    <row r="7" spans="1:11">
      <c r="B7" s="204" t="s">
        <v>545</v>
      </c>
      <c r="D7" s="46">
        <v>28.35</v>
      </c>
      <c r="F7" s="46">
        <v>30.19</v>
      </c>
      <c r="H7" s="46">
        <v>0</v>
      </c>
      <c r="I7" s="17"/>
      <c r="J7" s="46">
        <f t="shared" ref="J7" si="0">F7+H7</f>
        <v>30.19</v>
      </c>
    </row>
    <row r="9" spans="1:11">
      <c r="B9" s="203" t="s">
        <v>546</v>
      </c>
    </row>
    <row r="10" spans="1:11" ht="16.5" customHeight="1">
      <c r="B10" s="200" t="s">
        <v>547</v>
      </c>
      <c r="I10" s="17"/>
    </row>
    <row r="11" spans="1:11">
      <c r="B11" s="200" t="s">
        <v>548</v>
      </c>
      <c r="D11" s="3">
        <v>28.35</v>
      </c>
      <c r="E11" s="51"/>
      <c r="F11" s="46">
        <v>30.19275</v>
      </c>
      <c r="H11" s="46">
        <v>0</v>
      </c>
      <c r="I11" s="17"/>
      <c r="J11" s="46">
        <f t="shared" ref="J11:J17" si="1">F11+H11</f>
        <v>30.19275</v>
      </c>
    </row>
    <row r="12" spans="1:11">
      <c r="B12" s="200" t="s">
        <v>549</v>
      </c>
      <c r="D12" s="326">
        <v>42</v>
      </c>
      <c r="F12" s="46">
        <v>44.73</v>
      </c>
      <c r="H12" s="46">
        <v>0</v>
      </c>
      <c r="I12" s="17"/>
      <c r="J12" s="46">
        <f t="shared" si="1"/>
        <v>44.73</v>
      </c>
    </row>
    <row r="13" spans="1:11">
      <c r="B13" s="200" t="s">
        <v>550</v>
      </c>
      <c r="D13" s="326">
        <v>55.65</v>
      </c>
      <c r="F13" s="46">
        <v>59.267250000000004</v>
      </c>
      <c r="H13" s="46">
        <v>0</v>
      </c>
      <c r="I13" s="17"/>
      <c r="J13" s="46">
        <f t="shared" si="1"/>
        <v>59.267250000000004</v>
      </c>
    </row>
    <row r="14" spans="1:11">
      <c r="B14" s="200" t="s">
        <v>551</v>
      </c>
      <c r="D14" s="326">
        <v>69.3</v>
      </c>
      <c r="F14" s="46">
        <v>73.81</v>
      </c>
      <c r="H14" s="46">
        <v>0</v>
      </c>
      <c r="I14" s="17"/>
      <c r="J14" s="46">
        <f>F14+H14</f>
        <v>73.81</v>
      </c>
    </row>
    <row r="15" spans="1:11">
      <c r="B15" s="200" t="s">
        <v>552</v>
      </c>
      <c r="D15" s="326">
        <v>82.95</v>
      </c>
      <c r="F15" s="46">
        <v>88.35</v>
      </c>
      <c r="H15" s="46">
        <v>0</v>
      </c>
      <c r="I15" s="17"/>
      <c r="J15" s="46">
        <f t="shared" si="1"/>
        <v>88.35</v>
      </c>
    </row>
    <row r="16" spans="1:11">
      <c r="B16" s="200" t="s">
        <v>553</v>
      </c>
      <c r="D16" s="326">
        <v>96.6</v>
      </c>
      <c r="F16" s="46">
        <v>102.89</v>
      </c>
      <c r="H16" s="46">
        <v>0</v>
      </c>
      <c r="I16" s="17"/>
      <c r="J16" s="46">
        <f t="shared" si="1"/>
        <v>102.89</v>
      </c>
    </row>
    <row r="17" spans="2:10">
      <c r="B17" s="200" t="s">
        <v>554</v>
      </c>
      <c r="D17" s="326">
        <v>110.25</v>
      </c>
      <c r="F17" s="46">
        <v>117.43</v>
      </c>
      <c r="H17" s="46">
        <v>0</v>
      </c>
      <c r="I17" s="17"/>
      <c r="J17" s="46">
        <f t="shared" si="1"/>
        <v>117.43</v>
      </c>
    </row>
    <row r="18" spans="2:10">
      <c r="B18" s="46" t="s">
        <v>555</v>
      </c>
      <c r="D18" s="326">
        <v>13.65</v>
      </c>
      <c r="F18" s="46">
        <v>14.54</v>
      </c>
      <c r="H18" s="46">
        <v>0</v>
      </c>
      <c r="I18" s="17"/>
      <c r="J18" s="46">
        <f t="shared" ref="J18" si="2">F18+H18</f>
        <v>14.54</v>
      </c>
    </row>
    <row r="19" spans="2:10">
      <c r="H19" s="38"/>
      <c r="I19" s="38"/>
    </row>
  </sheetData>
  <phoneticPr fontId="3" type="noConversion"/>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12.15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92D050"/>
    <pageSetUpPr fitToPage="1"/>
  </sheetPr>
  <dimension ref="A2:O23"/>
  <sheetViews>
    <sheetView showGridLines="0" zoomScale="90" zoomScaleNormal="90" zoomScaleSheetLayoutView="85" workbookViewId="0">
      <selection activeCell="L8" sqref="L8"/>
    </sheetView>
  </sheetViews>
  <sheetFormatPr defaultColWidth="9.1796875" defaultRowHeight="15.5"/>
  <cols>
    <col min="1" max="1" width="2" style="46" customWidth="1"/>
    <col min="2" max="2" width="4.54296875" style="46" customWidth="1"/>
    <col min="3" max="3" width="64.7265625" style="46" customWidth="1"/>
    <col min="4" max="4" width="3.7265625" style="46" customWidth="1"/>
    <col min="5" max="5" width="12.54296875" style="46" customWidth="1"/>
    <col min="6" max="6" width="3.81640625" style="46" customWidth="1"/>
    <col min="7" max="7" width="12.54296875" style="46" customWidth="1"/>
    <col min="8" max="8" width="3.7265625" style="46" customWidth="1"/>
    <col min="9" max="9" width="12.54296875" style="46" customWidth="1"/>
    <col min="10" max="10" width="3.7265625" style="46" customWidth="1"/>
    <col min="11" max="11" width="12.54296875" style="46" customWidth="1"/>
    <col min="12" max="16384" width="9.1796875" style="46"/>
  </cols>
  <sheetData>
    <row r="2" spans="1:15" ht="20">
      <c r="C2" s="125" t="s">
        <v>556</v>
      </c>
    </row>
    <row r="3" spans="1:15" ht="18" customHeight="1">
      <c r="E3" s="197" t="s">
        <v>4</v>
      </c>
      <c r="F3" s="197"/>
      <c r="G3" s="197" t="s">
        <v>2</v>
      </c>
      <c r="H3" s="38"/>
      <c r="I3" s="38"/>
      <c r="J3" s="38"/>
      <c r="K3" s="197" t="s">
        <v>2</v>
      </c>
    </row>
    <row r="4" spans="1:15" s="200" customFormat="1" ht="31">
      <c r="D4" s="46"/>
      <c r="E4" s="126" t="s">
        <v>5</v>
      </c>
      <c r="F4" s="197"/>
      <c r="G4" s="126" t="s">
        <v>5</v>
      </c>
      <c r="H4" s="197"/>
      <c r="I4" s="198" t="s">
        <v>6</v>
      </c>
      <c r="J4" s="197"/>
      <c r="K4" s="90" t="s">
        <v>7</v>
      </c>
    </row>
    <row r="5" spans="1:15" s="203" customFormat="1">
      <c r="D5" s="28"/>
      <c r="E5" s="100" t="s">
        <v>8</v>
      </c>
      <c r="F5" s="100"/>
      <c r="G5" s="100" t="s">
        <v>8</v>
      </c>
      <c r="H5" s="100"/>
      <c r="I5" s="100" t="s">
        <v>557</v>
      </c>
      <c r="J5" s="100"/>
      <c r="K5" s="100" t="s">
        <v>8</v>
      </c>
    </row>
    <row r="6" spans="1:15">
      <c r="A6" s="203" t="s">
        <v>404</v>
      </c>
      <c r="I6" s="46" t="s">
        <v>10</v>
      </c>
    </row>
    <row r="7" spans="1:15">
      <c r="A7" s="203"/>
      <c r="B7" s="205" t="s">
        <v>558</v>
      </c>
    </row>
    <row r="8" spans="1:15">
      <c r="C8" s="206" t="s">
        <v>559</v>
      </c>
      <c r="D8" s="206"/>
      <c r="E8" s="46">
        <v>778</v>
      </c>
      <c r="F8" s="207"/>
      <c r="G8" s="46">
        <v>817</v>
      </c>
      <c r="I8" s="46">
        <v>0</v>
      </c>
      <c r="K8" s="208">
        <f>I8+G8</f>
        <v>817</v>
      </c>
    </row>
    <row r="9" spans="1:15">
      <c r="C9" s="206" t="s">
        <v>560</v>
      </c>
      <c r="D9" s="206"/>
      <c r="E9" s="46">
        <v>708</v>
      </c>
      <c r="F9" s="207"/>
      <c r="G9" s="46">
        <v>743.5</v>
      </c>
      <c r="I9" s="46">
        <v>0</v>
      </c>
      <c r="K9" s="208">
        <f>I9+G9</f>
        <v>743.5</v>
      </c>
      <c r="O9" s="46" t="s">
        <v>19</v>
      </c>
    </row>
    <row r="10" spans="1:15">
      <c r="C10" s="206" t="s">
        <v>561</v>
      </c>
      <c r="D10" s="206"/>
      <c r="E10" s="46">
        <v>483</v>
      </c>
      <c r="F10" s="207"/>
      <c r="G10" s="46">
        <v>507.5</v>
      </c>
      <c r="I10" s="46">
        <v>0</v>
      </c>
      <c r="K10" s="208">
        <f>I10+G10</f>
        <v>507.5</v>
      </c>
    </row>
    <row r="11" spans="1:15">
      <c r="C11" s="206" t="s">
        <v>562</v>
      </c>
      <c r="D11" s="206"/>
      <c r="E11" s="46">
        <v>410</v>
      </c>
      <c r="F11" s="207"/>
      <c r="G11" s="46">
        <v>430.5</v>
      </c>
      <c r="I11" s="46">
        <v>0</v>
      </c>
      <c r="K11" s="208">
        <f>I11+G11</f>
        <v>430.5</v>
      </c>
    </row>
    <row r="12" spans="1:15">
      <c r="E12" s="207"/>
      <c r="F12" s="207"/>
      <c r="G12" s="207"/>
      <c r="K12" s="208"/>
    </row>
    <row r="13" spans="1:15" s="205" customFormat="1">
      <c r="B13" s="205" t="s">
        <v>563</v>
      </c>
      <c r="E13" s="209"/>
      <c r="F13" s="209"/>
      <c r="G13" s="209"/>
      <c r="K13" s="210"/>
    </row>
    <row r="14" spans="1:15">
      <c r="C14" s="46" t="s">
        <v>564</v>
      </c>
      <c r="E14" s="46">
        <v>8013.66</v>
      </c>
      <c r="F14" s="207"/>
      <c r="G14" s="46">
        <v>8835</v>
      </c>
      <c r="I14" s="46">
        <v>0</v>
      </c>
      <c r="K14" s="208">
        <f>I14+G14</f>
        <v>8835</v>
      </c>
    </row>
    <row r="15" spans="1:15">
      <c r="E15" s="207"/>
      <c r="F15" s="207"/>
      <c r="G15" s="207"/>
      <c r="K15" s="208"/>
    </row>
    <row r="16" spans="1:15">
      <c r="A16" s="203" t="s">
        <v>565</v>
      </c>
      <c r="E16" s="207"/>
      <c r="F16" s="207"/>
      <c r="G16" s="207"/>
      <c r="K16" s="208"/>
    </row>
    <row r="17" spans="2:11">
      <c r="B17" s="205" t="s">
        <v>566</v>
      </c>
      <c r="E17" s="207"/>
      <c r="F17" s="207"/>
      <c r="G17" s="207"/>
      <c r="K17" s="208"/>
    </row>
    <row r="18" spans="2:11" ht="18" customHeight="1">
      <c r="C18" s="46" t="s">
        <v>567</v>
      </c>
      <c r="E18" s="46">
        <v>492.03</v>
      </c>
      <c r="F18" s="207"/>
      <c r="G18" s="46">
        <v>517</v>
      </c>
      <c r="I18" s="46">
        <v>0</v>
      </c>
      <c r="K18" s="208">
        <f>I18+G18</f>
        <v>517</v>
      </c>
    </row>
    <row r="19" spans="2:11">
      <c r="C19" s="46" t="s">
        <v>568</v>
      </c>
      <c r="E19" s="46">
        <v>36.891600000000004</v>
      </c>
      <c r="F19" s="207"/>
      <c r="G19" s="46">
        <v>39</v>
      </c>
      <c r="I19" s="46">
        <v>0</v>
      </c>
      <c r="K19" s="208">
        <f t="shared" ref="K19:K23" si="0">I19+G19</f>
        <v>39</v>
      </c>
    </row>
    <row r="20" spans="2:11">
      <c r="C20" s="46" t="s">
        <v>569</v>
      </c>
      <c r="E20" s="46">
        <v>369.02249999999998</v>
      </c>
      <c r="G20" s="46">
        <v>388</v>
      </c>
      <c r="I20" s="46">
        <v>0</v>
      </c>
      <c r="K20" s="208">
        <f t="shared" si="0"/>
        <v>388</v>
      </c>
    </row>
    <row r="21" spans="2:11">
      <c r="C21" s="46" t="s">
        <v>570</v>
      </c>
      <c r="E21" s="46">
        <v>0</v>
      </c>
      <c r="G21" s="46">
        <v>100</v>
      </c>
      <c r="K21" s="208">
        <f t="shared" si="0"/>
        <v>100</v>
      </c>
    </row>
    <row r="22" spans="2:11">
      <c r="C22" s="46" t="s">
        <v>571</v>
      </c>
      <c r="E22" s="46">
        <v>100</v>
      </c>
      <c r="G22" s="46">
        <v>500</v>
      </c>
      <c r="I22" s="46">
        <v>0</v>
      </c>
      <c r="K22" s="208">
        <f t="shared" si="0"/>
        <v>500</v>
      </c>
    </row>
    <row r="23" spans="2:11">
      <c r="C23" s="46" t="s">
        <v>572</v>
      </c>
      <c r="E23" s="46">
        <v>0</v>
      </c>
      <c r="G23" s="46">
        <v>350</v>
      </c>
      <c r="K23" s="208">
        <f t="shared" si="0"/>
        <v>350</v>
      </c>
    </row>
  </sheetData>
  <phoneticPr fontId="3" type="noConversion"/>
  <printOptions horizontalCentered="1"/>
  <pageMargins left="0.74803149606299213" right="0.74803149606299213" top="0.98425196850393704" bottom="0.98425196850393704" header="0.51181102362204722" footer="0.51181102362204722"/>
  <pageSetup paperSize="9" scale="64" firstPageNumber="80" orientation="landscape" useFirstPageNumber="1" r:id="rId1"/>
  <headerFooter alignWithMargins="0">
    <oddFooter>&amp;C&amp;"Gill Sans MT Light,Regular"Page 12.7</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92D050"/>
    <pageSetUpPr fitToPage="1"/>
  </sheetPr>
  <dimension ref="A2:L64"/>
  <sheetViews>
    <sheetView showGridLines="0" zoomScale="90" zoomScaleNormal="90" zoomScaleSheetLayoutView="85" workbookViewId="0">
      <pane ySplit="5" topLeftCell="A54" activePane="bottomLeft" state="frozen"/>
      <selection pane="bottomLeft" activeCell="A63" sqref="A63:XFD64"/>
    </sheetView>
  </sheetViews>
  <sheetFormatPr defaultColWidth="9.1796875" defaultRowHeight="15.5"/>
  <cols>
    <col min="1" max="1" width="4.1796875" style="71" customWidth="1"/>
    <col min="2" max="2" width="91.7265625" style="71" customWidth="1"/>
    <col min="3" max="3" width="10" style="71" bestFit="1" customWidth="1"/>
    <col min="4" max="4" width="3.7265625" style="71" customWidth="1"/>
    <col min="5" max="5" width="12.7265625" style="71" customWidth="1"/>
    <col min="6" max="6" width="3.7265625" style="71" customWidth="1"/>
    <col min="7" max="7" width="12.7265625" style="71" customWidth="1"/>
    <col min="8" max="8" width="3.7265625" style="71" customWidth="1"/>
    <col min="9" max="9" width="12.7265625" style="71" customWidth="1"/>
    <col min="10" max="10" width="3.7265625" style="71" customWidth="1"/>
    <col min="11" max="11" width="12.81640625" style="71" customWidth="1"/>
    <col min="12" max="16384" width="9.1796875" style="71"/>
  </cols>
  <sheetData>
    <row r="2" spans="1:12" ht="20">
      <c r="B2" s="86" t="s">
        <v>573</v>
      </c>
    </row>
    <row r="3" spans="1:12" ht="11.25" customHeight="1">
      <c r="A3" s="15"/>
    </row>
    <row r="4" spans="1:12" s="46" customFormat="1" ht="18">
      <c r="B4" s="15" t="s">
        <v>574</v>
      </c>
      <c r="C4" s="71"/>
      <c r="D4" s="16"/>
      <c r="E4" s="197" t="s">
        <v>4</v>
      </c>
      <c r="F4" s="197"/>
      <c r="G4" s="197" t="s">
        <v>2</v>
      </c>
      <c r="H4" s="38"/>
      <c r="I4" s="38"/>
      <c r="J4" s="38"/>
      <c r="K4" s="197" t="s">
        <v>2</v>
      </c>
    </row>
    <row r="5" spans="1:12" s="46" customFormat="1" ht="31">
      <c r="B5" s="28" t="s">
        <v>575</v>
      </c>
      <c r="C5" s="71"/>
      <c r="D5" s="16"/>
      <c r="E5" s="126" t="s">
        <v>5</v>
      </c>
      <c r="F5" s="197"/>
      <c r="G5" s="126" t="s">
        <v>5</v>
      </c>
      <c r="H5" s="197"/>
      <c r="I5" s="198" t="s">
        <v>6</v>
      </c>
      <c r="J5" s="197"/>
      <c r="K5" s="90" t="s">
        <v>7</v>
      </c>
    </row>
    <row r="6" spans="1:12" s="46" customFormat="1">
      <c r="A6" s="16"/>
      <c r="C6" s="16"/>
      <c r="D6" s="16"/>
      <c r="E6" s="199" t="s">
        <v>8</v>
      </c>
      <c r="F6" s="199"/>
      <c r="G6" s="199" t="s">
        <v>8</v>
      </c>
      <c r="H6" s="199"/>
      <c r="I6" s="199" t="s">
        <v>8</v>
      </c>
      <c r="J6" s="199"/>
      <c r="K6" s="199" t="s">
        <v>8</v>
      </c>
    </row>
    <row r="7" spans="1:12" s="46" customFormat="1" ht="18">
      <c r="A7" s="16"/>
      <c r="B7" s="30" t="s">
        <v>576</v>
      </c>
    </row>
    <row r="8" spans="1:12" s="46" customFormat="1" ht="18" customHeight="1">
      <c r="A8" s="16"/>
      <c r="C8" s="89" t="s">
        <v>577</v>
      </c>
      <c r="D8" s="89"/>
      <c r="E8" s="37">
        <v>100</v>
      </c>
      <c r="F8" s="37"/>
      <c r="G8" s="37">
        <v>100</v>
      </c>
      <c r="H8" s="37"/>
      <c r="I8" s="213" t="s">
        <v>406</v>
      </c>
      <c r="J8" s="20"/>
      <c r="K8" s="206">
        <f t="shared" ref="K8:K14" si="0">+G8</f>
        <v>100</v>
      </c>
      <c r="L8" s="214"/>
    </row>
    <row r="9" spans="1:12" s="46" customFormat="1" ht="18" customHeight="1">
      <c r="A9" s="16"/>
      <c r="C9" s="89" t="s">
        <v>578</v>
      </c>
      <c r="D9" s="89"/>
      <c r="E9" s="37">
        <v>190</v>
      </c>
      <c r="F9" s="37"/>
      <c r="G9" s="37">
        <v>190</v>
      </c>
      <c r="H9" s="37"/>
      <c r="I9" s="212" t="s">
        <v>406</v>
      </c>
      <c r="J9" s="20"/>
      <c r="K9" s="206">
        <f t="shared" si="0"/>
        <v>190</v>
      </c>
      <c r="L9" s="214"/>
    </row>
    <row r="10" spans="1:12" s="46" customFormat="1" ht="18" customHeight="1">
      <c r="A10" s="16"/>
      <c r="C10" s="89" t="s">
        <v>579</v>
      </c>
      <c r="D10" s="89"/>
      <c r="E10" s="37">
        <v>315</v>
      </c>
      <c r="F10" s="51"/>
      <c r="G10" s="37">
        <v>315</v>
      </c>
      <c r="H10" s="37"/>
      <c r="I10" s="212" t="s">
        <v>406</v>
      </c>
      <c r="J10" s="20"/>
      <c r="K10" s="206">
        <f t="shared" si="0"/>
        <v>315</v>
      </c>
      <c r="L10" s="214"/>
    </row>
    <row r="11" spans="1:12" s="46" customFormat="1" ht="18" customHeight="1">
      <c r="A11" s="16"/>
      <c r="C11" s="89" t="s">
        <v>580</v>
      </c>
      <c r="D11" s="89"/>
      <c r="E11" s="37">
        <v>450</v>
      </c>
      <c r="F11" s="51"/>
      <c r="G11" s="37">
        <v>450</v>
      </c>
      <c r="H11" s="37"/>
      <c r="I11" s="212" t="s">
        <v>406</v>
      </c>
      <c r="J11" s="20"/>
      <c r="K11" s="206">
        <f t="shared" si="0"/>
        <v>450</v>
      </c>
      <c r="L11" s="214"/>
    </row>
    <row r="12" spans="1:12" s="46" customFormat="1" ht="18" customHeight="1">
      <c r="A12" s="16"/>
      <c r="B12" s="205" t="s">
        <v>581</v>
      </c>
      <c r="C12" s="89" t="s">
        <v>580</v>
      </c>
      <c r="D12" s="89"/>
      <c r="E12" s="37">
        <v>900</v>
      </c>
      <c r="F12" s="51"/>
      <c r="G12" s="37">
        <v>900</v>
      </c>
      <c r="H12" s="37"/>
      <c r="I12" s="212">
        <v>0</v>
      </c>
      <c r="J12" s="20"/>
      <c r="K12" s="206">
        <f t="shared" si="0"/>
        <v>900</v>
      </c>
      <c r="L12" s="214"/>
    </row>
    <row r="13" spans="1:12" s="46" customFormat="1" ht="18" customHeight="1">
      <c r="A13" s="16"/>
      <c r="C13" s="89" t="s">
        <v>582</v>
      </c>
      <c r="D13" s="89"/>
      <c r="E13" s="37">
        <v>635</v>
      </c>
      <c r="F13" s="51"/>
      <c r="G13" s="37">
        <v>635</v>
      </c>
      <c r="H13" s="37"/>
      <c r="I13" s="212" t="s">
        <v>406</v>
      </c>
      <c r="J13" s="20"/>
      <c r="K13" s="206">
        <f t="shared" si="0"/>
        <v>635</v>
      </c>
      <c r="L13" s="214"/>
    </row>
    <row r="14" spans="1:12" s="46" customFormat="1" ht="18" customHeight="1">
      <c r="A14" s="16"/>
      <c r="B14" s="205" t="s">
        <v>581</v>
      </c>
      <c r="C14" s="89" t="s">
        <v>582</v>
      </c>
      <c r="D14" s="89"/>
      <c r="E14" s="37">
        <v>1905</v>
      </c>
      <c r="F14" s="51"/>
      <c r="G14" s="37">
        <v>1905</v>
      </c>
      <c r="H14" s="37"/>
      <c r="I14" s="212">
        <v>0</v>
      </c>
      <c r="J14" s="20"/>
      <c r="K14" s="206">
        <f t="shared" si="0"/>
        <v>1905</v>
      </c>
      <c r="L14" s="214"/>
    </row>
    <row r="15" spans="1:12" s="46" customFormat="1">
      <c r="I15" s="212"/>
      <c r="K15" s="206"/>
      <c r="L15" s="214"/>
    </row>
    <row r="16" spans="1:12" s="46" customFormat="1" ht="18">
      <c r="B16" s="30" t="s">
        <v>583</v>
      </c>
      <c r="F16" s="51"/>
      <c r="I16" s="212"/>
      <c r="K16" s="206"/>
      <c r="L16" s="214"/>
    </row>
    <row r="17" spans="1:12" s="46" customFormat="1" ht="17.25" customHeight="1">
      <c r="B17" s="51"/>
      <c r="C17" s="89" t="s">
        <v>577</v>
      </c>
      <c r="D17" s="89"/>
      <c r="E17" s="37">
        <v>70</v>
      </c>
      <c r="F17" s="51"/>
      <c r="G17" s="37">
        <v>70</v>
      </c>
      <c r="H17" s="37"/>
      <c r="I17" s="212" t="s">
        <v>406</v>
      </c>
      <c r="K17" s="206">
        <f t="shared" ref="K17:K23" si="1">+G17</f>
        <v>70</v>
      </c>
      <c r="L17" s="214"/>
    </row>
    <row r="18" spans="1:12" s="46" customFormat="1" ht="17.25" customHeight="1">
      <c r="B18" s="51"/>
      <c r="C18" s="89" t="s">
        <v>578</v>
      </c>
      <c r="D18" s="89"/>
      <c r="E18" s="37">
        <v>180</v>
      </c>
      <c r="F18" s="51"/>
      <c r="G18" s="37">
        <v>180</v>
      </c>
      <c r="H18" s="37"/>
      <c r="I18" s="212" t="s">
        <v>406</v>
      </c>
      <c r="K18" s="206">
        <f t="shared" si="1"/>
        <v>180</v>
      </c>
      <c r="L18" s="214"/>
    </row>
    <row r="19" spans="1:12" s="46" customFormat="1" ht="17.25" customHeight="1">
      <c r="B19" s="51"/>
      <c r="C19" s="89" t="s">
        <v>579</v>
      </c>
      <c r="D19" s="89"/>
      <c r="E19" s="37">
        <v>295</v>
      </c>
      <c r="F19" s="51"/>
      <c r="G19" s="37">
        <v>295</v>
      </c>
      <c r="H19" s="37"/>
      <c r="I19" s="212" t="s">
        <v>406</v>
      </c>
      <c r="K19" s="206">
        <f t="shared" si="1"/>
        <v>295</v>
      </c>
      <c r="L19" s="214"/>
    </row>
    <row r="20" spans="1:12" s="46" customFormat="1" ht="17.25" customHeight="1">
      <c r="B20" s="51"/>
      <c r="C20" s="89" t="s">
        <v>580</v>
      </c>
      <c r="D20" s="89"/>
      <c r="E20" s="37">
        <v>320</v>
      </c>
      <c r="F20" s="51"/>
      <c r="G20" s="37">
        <v>320</v>
      </c>
      <c r="H20" s="37"/>
      <c r="I20" s="212" t="s">
        <v>406</v>
      </c>
      <c r="K20" s="206">
        <f t="shared" si="1"/>
        <v>320</v>
      </c>
      <c r="L20" s="214"/>
    </row>
    <row r="21" spans="1:12" s="46" customFormat="1" ht="17.25" customHeight="1">
      <c r="B21" s="205" t="s">
        <v>581</v>
      </c>
      <c r="C21" s="89" t="s">
        <v>580</v>
      </c>
      <c r="D21" s="89"/>
      <c r="E21" s="37">
        <v>640</v>
      </c>
      <c r="F21" s="51"/>
      <c r="G21" s="37">
        <v>640</v>
      </c>
      <c r="H21" s="37"/>
      <c r="I21" s="212">
        <v>0</v>
      </c>
      <c r="K21" s="206">
        <f t="shared" si="1"/>
        <v>640</v>
      </c>
      <c r="L21" s="214"/>
    </row>
    <row r="22" spans="1:12" s="46" customFormat="1" ht="17.25" customHeight="1">
      <c r="C22" s="89" t="s">
        <v>582</v>
      </c>
      <c r="D22" s="89"/>
      <c r="E22" s="37">
        <v>350</v>
      </c>
      <c r="F22" s="51"/>
      <c r="G22" s="37">
        <v>350</v>
      </c>
      <c r="H22" s="37"/>
      <c r="I22" s="212" t="s">
        <v>406</v>
      </c>
      <c r="K22" s="206">
        <f t="shared" si="1"/>
        <v>350</v>
      </c>
      <c r="L22" s="214"/>
    </row>
    <row r="23" spans="1:12" s="46" customFormat="1" ht="17.25" customHeight="1">
      <c r="B23" s="205" t="s">
        <v>581</v>
      </c>
      <c r="C23" s="89" t="s">
        <v>582</v>
      </c>
      <c r="D23" s="89"/>
      <c r="E23" s="37">
        <v>1050</v>
      </c>
      <c r="F23" s="51"/>
      <c r="G23" s="37">
        <v>1050</v>
      </c>
      <c r="H23" s="37"/>
      <c r="I23" s="212">
        <v>0</v>
      </c>
      <c r="K23" s="206">
        <f t="shared" si="1"/>
        <v>1050</v>
      </c>
      <c r="L23" s="214"/>
    </row>
    <row r="24" spans="1:12" s="46" customFormat="1">
      <c r="I24" s="212"/>
      <c r="L24" s="214"/>
    </row>
    <row r="25" spans="1:12" s="46" customFormat="1" ht="18">
      <c r="A25" s="16"/>
      <c r="B25" s="30" t="s">
        <v>584</v>
      </c>
    </row>
    <row r="26" spans="1:12" s="46" customFormat="1">
      <c r="A26" s="16"/>
      <c r="C26" s="89" t="s">
        <v>577</v>
      </c>
      <c r="D26" s="89"/>
      <c r="E26" s="37">
        <v>100</v>
      </c>
      <c r="F26" s="37"/>
      <c r="G26" s="37">
        <v>100</v>
      </c>
      <c r="H26" s="37"/>
      <c r="I26" s="213" t="s">
        <v>406</v>
      </c>
      <c r="J26" s="20"/>
      <c r="K26" s="206">
        <f>+G26</f>
        <v>100</v>
      </c>
      <c r="L26" s="214"/>
    </row>
    <row r="27" spans="1:12" s="46" customFormat="1">
      <c r="A27" s="16"/>
      <c r="C27" s="89" t="s">
        <v>578</v>
      </c>
      <c r="D27" s="89"/>
      <c r="E27" s="37">
        <v>190</v>
      </c>
      <c r="F27" s="37"/>
      <c r="G27" s="37">
        <v>190</v>
      </c>
      <c r="H27" s="37"/>
      <c r="I27" s="212" t="s">
        <v>406</v>
      </c>
      <c r="J27" s="20"/>
      <c r="K27" s="206">
        <f>+G27</f>
        <v>190</v>
      </c>
      <c r="L27" s="214"/>
    </row>
    <row r="28" spans="1:12" s="46" customFormat="1" ht="16.5" customHeight="1">
      <c r="A28" s="16"/>
      <c r="C28" s="89" t="s">
        <v>579</v>
      </c>
      <c r="D28" s="89"/>
      <c r="E28" s="37">
        <v>315</v>
      </c>
      <c r="F28" s="51"/>
      <c r="G28" s="37">
        <v>315</v>
      </c>
      <c r="H28" s="37"/>
      <c r="I28" s="212" t="s">
        <v>406</v>
      </c>
      <c r="J28" s="20"/>
      <c r="K28" s="206">
        <f>+G28</f>
        <v>315</v>
      </c>
      <c r="L28" s="214"/>
    </row>
    <row r="29" spans="1:12" s="46" customFormat="1" ht="16.5" customHeight="1">
      <c r="A29" s="16"/>
      <c r="C29" s="89" t="s">
        <v>580</v>
      </c>
      <c r="D29" s="89"/>
      <c r="E29" s="37">
        <v>450</v>
      </c>
      <c r="F29" s="51"/>
      <c r="G29" s="37">
        <v>450</v>
      </c>
      <c r="H29" s="37"/>
      <c r="I29" s="212" t="s">
        <v>406</v>
      </c>
      <c r="J29" s="20"/>
      <c r="K29" s="206">
        <f>+G29</f>
        <v>450</v>
      </c>
      <c r="L29" s="214"/>
    </row>
    <row r="30" spans="1:12" s="46" customFormat="1" ht="16.5" customHeight="1">
      <c r="A30" s="16"/>
      <c r="C30" s="89" t="s">
        <v>582</v>
      </c>
      <c r="D30" s="89"/>
      <c r="E30" s="37">
        <v>635</v>
      </c>
      <c r="F30" s="51"/>
      <c r="G30" s="37">
        <v>635</v>
      </c>
      <c r="H30" s="37"/>
      <c r="I30" s="212" t="s">
        <v>406</v>
      </c>
      <c r="J30" s="20"/>
      <c r="K30" s="206">
        <f>+G30</f>
        <v>635</v>
      </c>
      <c r="L30" s="214"/>
    </row>
    <row r="31" spans="1:12" s="46" customFormat="1" ht="16.5" customHeight="1">
      <c r="B31" s="215"/>
      <c r="C31" s="74"/>
      <c r="D31" s="74"/>
      <c r="I31" s="212"/>
      <c r="L31" s="214"/>
    </row>
    <row r="32" spans="1:12" s="46" customFormat="1" ht="16.5" customHeight="1">
      <c r="B32" s="216" t="s">
        <v>585</v>
      </c>
      <c r="E32" s="51"/>
      <c r="F32" s="51"/>
      <c r="K32" s="74"/>
      <c r="L32" s="214"/>
    </row>
    <row r="33" spans="1:12" s="46" customFormat="1" ht="18">
      <c r="B33" s="217" t="s">
        <v>586</v>
      </c>
      <c r="E33" s="51"/>
      <c r="F33" s="51"/>
      <c r="K33" s="74"/>
      <c r="L33" s="214"/>
    </row>
    <row r="34" spans="1:12" s="46" customFormat="1">
      <c r="B34" s="218"/>
      <c r="C34" s="89" t="s">
        <v>577</v>
      </c>
      <c r="D34" s="89"/>
      <c r="E34" s="51"/>
      <c r="F34" s="51"/>
      <c r="G34" s="51"/>
      <c r="H34" s="51"/>
      <c r="I34" s="375" t="s">
        <v>587</v>
      </c>
      <c r="J34" s="375"/>
      <c r="K34" s="375"/>
      <c r="L34" s="214"/>
    </row>
    <row r="35" spans="1:12" s="46" customFormat="1">
      <c r="B35" s="218"/>
      <c r="C35" s="89" t="s">
        <v>578</v>
      </c>
      <c r="D35" s="89"/>
      <c r="E35" s="51"/>
      <c r="F35" s="51"/>
      <c r="G35" s="51"/>
      <c r="H35" s="51"/>
      <c r="I35" s="375" t="s">
        <v>588</v>
      </c>
      <c r="J35" s="375"/>
      <c r="K35" s="375"/>
      <c r="L35" s="214"/>
    </row>
    <row r="36" spans="1:12" s="46" customFormat="1">
      <c r="B36" s="218"/>
      <c r="C36" s="89" t="s">
        <v>579</v>
      </c>
      <c r="D36" s="89"/>
      <c r="E36" s="51"/>
      <c r="F36" s="51"/>
      <c r="G36" s="51"/>
      <c r="H36" s="51"/>
      <c r="I36" s="375" t="s">
        <v>589</v>
      </c>
      <c r="J36" s="375"/>
      <c r="K36" s="375"/>
      <c r="L36" s="214"/>
    </row>
    <row r="37" spans="1:12" s="46" customFormat="1">
      <c r="B37" s="218"/>
      <c r="C37" s="89" t="s">
        <v>580</v>
      </c>
      <c r="D37" s="89"/>
      <c r="E37" s="51"/>
      <c r="F37" s="51"/>
      <c r="G37" s="51"/>
      <c r="H37" s="51"/>
      <c r="I37" s="375" t="s">
        <v>590</v>
      </c>
      <c r="J37" s="375"/>
      <c r="K37" s="375"/>
      <c r="L37" s="214"/>
    </row>
    <row r="38" spans="1:12" s="46" customFormat="1">
      <c r="B38" s="51"/>
      <c r="C38" s="89" t="s">
        <v>582</v>
      </c>
      <c r="D38" s="89"/>
      <c r="E38" s="51"/>
      <c r="F38" s="51"/>
      <c r="G38" s="51"/>
      <c r="H38" s="51"/>
      <c r="I38" s="375" t="s">
        <v>591</v>
      </c>
      <c r="J38" s="375"/>
      <c r="K38" s="375"/>
      <c r="L38" s="214"/>
    </row>
    <row r="39" spans="1:12" s="46" customFormat="1">
      <c r="B39" s="215" t="s">
        <v>592</v>
      </c>
      <c r="C39" s="74"/>
      <c r="D39" s="74"/>
      <c r="E39" s="51"/>
      <c r="F39" s="51"/>
      <c r="G39" s="51"/>
      <c r="H39" s="51"/>
      <c r="I39" s="219"/>
      <c r="J39" s="219"/>
      <c r="K39" s="219"/>
      <c r="L39" s="214"/>
    </row>
    <row r="40" spans="1:12" s="46" customFormat="1">
      <c r="B40" s="51"/>
      <c r="C40" s="89"/>
      <c r="D40" s="89"/>
      <c r="E40" s="51"/>
      <c r="F40" s="51"/>
      <c r="G40" s="51"/>
      <c r="H40" s="51"/>
      <c r="I40" s="219"/>
      <c r="J40" s="219"/>
      <c r="K40" s="219"/>
      <c r="L40" s="214"/>
    </row>
    <row r="41" spans="1:12" s="46" customFormat="1">
      <c r="B41" s="89" t="s">
        <v>593</v>
      </c>
      <c r="C41" s="191"/>
      <c r="D41" s="191"/>
      <c r="E41" s="191"/>
      <c r="F41" s="191"/>
      <c r="G41" s="191"/>
      <c r="H41" s="191"/>
      <c r="I41" s="191"/>
      <c r="J41" s="191"/>
      <c r="K41" s="191"/>
      <c r="L41" s="214"/>
    </row>
    <row r="42" spans="1:12" ht="9" customHeight="1">
      <c r="E42" s="220"/>
      <c r="F42" s="220"/>
      <c r="G42" s="220"/>
      <c r="H42" s="220"/>
      <c r="I42" s="220"/>
      <c r="J42" s="220"/>
      <c r="K42" s="220"/>
      <c r="L42" s="214"/>
    </row>
    <row r="43" spans="1:12" s="224" customFormat="1">
      <c r="A43" s="71"/>
      <c r="B43" s="221" t="s">
        <v>594</v>
      </c>
      <c r="C43" s="71"/>
      <c r="D43" s="222"/>
      <c r="E43" s="222">
        <v>89</v>
      </c>
      <c r="F43" s="222"/>
      <c r="G43" s="222">
        <v>89</v>
      </c>
      <c r="H43" s="220"/>
      <c r="I43" s="223" t="s">
        <v>406</v>
      </c>
      <c r="J43" s="220"/>
      <c r="K43" s="41">
        <f>G43</f>
        <v>89</v>
      </c>
    </row>
    <row r="44" spans="1:12" s="224" customFormat="1">
      <c r="A44" s="71"/>
      <c r="B44" s="225" t="s">
        <v>595</v>
      </c>
      <c r="C44" s="71"/>
      <c r="D44" s="220"/>
      <c r="E44" s="220"/>
      <c r="F44" s="220"/>
      <c r="G44" s="220"/>
      <c r="H44" s="220"/>
      <c r="I44" s="220"/>
      <c r="J44" s="220"/>
      <c r="K44" s="220"/>
    </row>
    <row r="45" spans="1:12" ht="11.25" customHeight="1">
      <c r="E45" s="220"/>
      <c r="F45" s="220"/>
      <c r="G45" s="220"/>
      <c r="H45" s="220"/>
      <c r="I45" s="220"/>
      <c r="J45" s="220"/>
      <c r="K45" s="220"/>
      <c r="L45" s="214"/>
    </row>
    <row r="46" spans="1:12" ht="18">
      <c r="B46" s="30" t="s">
        <v>596</v>
      </c>
      <c r="E46" s="37"/>
      <c r="F46" s="37"/>
      <c r="G46" s="37"/>
      <c r="H46" s="37"/>
      <c r="I46" s="213"/>
      <c r="J46" s="20"/>
      <c r="K46" s="37"/>
      <c r="L46" s="214"/>
    </row>
    <row r="47" spans="1:12">
      <c r="B47" s="46" t="s">
        <v>597</v>
      </c>
      <c r="E47" s="207">
        <v>37</v>
      </c>
      <c r="F47" s="207"/>
      <c r="G47" s="207">
        <v>37</v>
      </c>
      <c r="H47" s="46"/>
      <c r="I47" s="213" t="s">
        <v>406</v>
      </c>
      <c r="J47" s="46"/>
      <c r="K47" s="41">
        <f>G47</f>
        <v>37</v>
      </c>
      <c r="L47" s="214"/>
    </row>
    <row r="48" spans="1:12">
      <c r="B48" s="46" t="s">
        <v>598</v>
      </c>
      <c r="E48" s="207">
        <v>21</v>
      </c>
      <c r="F48" s="207"/>
      <c r="G48" s="207">
        <v>21</v>
      </c>
      <c r="H48" s="46"/>
      <c r="I48" s="212" t="s">
        <v>406</v>
      </c>
      <c r="J48" s="46"/>
      <c r="K48" s="41">
        <f t="shared" ref="K48:K61" si="2">G48</f>
        <v>21</v>
      </c>
      <c r="L48" s="214"/>
    </row>
    <row r="49" spans="1:12">
      <c r="B49" s="46" t="s">
        <v>599</v>
      </c>
      <c r="E49" s="207">
        <v>10.5</v>
      </c>
      <c r="F49" s="207"/>
      <c r="G49" s="207">
        <v>10.5</v>
      </c>
      <c r="H49" s="46"/>
      <c r="I49" s="212" t="s">
        <v>406</v>
      </c>
      <c r="J49" s="46"/>
      <c r="K49" s="41">
        <f t="shared" si="2"/>
        <v>10.5</v>
      </c>
      <c r="L49" s="214"/>
    </row>
    <row r="50" spans="1:12">
      <c r="B50" s="46" t="s">
        <v>600</v>
      </c>
      <c r="E50" s="207">
        <v>315</v>
      </c>
      <c r="F50" s="207"/>
      <c r="G50" s="207">
        <v>315</v>
      </c>
      <c r="H50" s="46"/>
      <c r="I50" s="212" t="s">
        <v>406</v>
      </c>
      <c r="J50" s="46"/>
      <c r="K50" s="41">
        <f t="shared" si="2"/>
        <v>315</v>
      </c>
      <c r="L50" s="214"/>
    </row>
    <row r="51" spans="1:12">
      <c r="B51" s="46" t="s">
        <v>601</v>
      </c>
      <c r="E51" s="207">
        <v>10.5</v>
      </c>
      <c r="F51" s="207"/>
      <c r="G51" s="207">
        <v>10.5</v>
      </c>
      <c r="H51" s="46"/>
      <c r="I51" s="212" t="s">
        <v>406</v>
      </c>
      <c r="J51" s="46"/>
      <c r="K51" s="41">
        <f>G51</f>
        <v>10.5</v>
      </c>
      <c r="L51" s="214"/>
    </row>
    <row r="52" spans="1:12">
      <c r="B52" s="46" t="s">
        <v>602</v>
      </c>
      <c r="E52" s="207">
        <v>23</v>
      </c>
      <c r="F52" s="207"/>
      <c r="G52" s="207">
        <v>23</v>
      </c>
      <c r="H52" s="46"/>
      <c r="I52" s="212" t="s">
        <v>406</v>
      </c>
      <c r="J52" s="46"/>
      <c r="K52" s="41">
        <f t="shared" si="2"/>
        <v>23</v>
      </c>
      <c r="L52" s="214"/>
    </row>
    <row r="53" spans="1:12">
      <c r="B53" s="46" t="s">
        <v>603</v>
      </c>
      <c r="E53" s="207">
        <v>23</v>
      </c>
      <c r="F53" s="207"/>
      <c r="G53" s="207">
        <v>23</v>
      </c>
      <c r="H53" s="46"/>
      <c r="I53" s="212" t="s">
        <v>406</v>
      </c>
      <c r="J53" s="46"/>
      <c r="K53" s="41">
        <f t="shared" si="2"/>
        <v>23</v>
      </c>
      <c r="L53" s="214"/>
    </row>
    <row r="54" spans="1:12">
      <c r="B54" s="46" t="s">
        <v>604</v>
      </c>
      <c r="E54" s="207">
        <v>23</v>
      </c>
      <c r="F54" s="207"/>
      <c r="G54" s="207">
        <v>23</v>
      </c>
      <c r="H54" s="46"/>
      <c r="I54" s="212" t="s">
        <v>406</v>
      </c>
      <c r="J54" s="46"/>
      <c r="K54" s="41">
        <f t="shared" si="2"/>
        <v>23</v>
      </c>
      <c r="L54" s="214"/>
    </row>
    <row r="55" spans="1:12">
      <c r="B55" s="46" t="s">
        <v>605</v>
      </c>
      <c r="E55" s="207">
        <v>10.5</v>
      </c>
      <c r="F55" s="207"/>
      <c r="G55" s="207">
        <v>10.5</v>
      </c>
      <c r="H55" s="46"/>
      <c r="I55" s="212" t="s">
        <v>406</v>
      </c>
      <c r="J55" s="46"/>
      <c r="K55" s="41">
        <f t="shared" si="2"/>
        <v>10.5</v>
      </c>
      <c r="L55" s="214"/>
    </row>
    <row r="56" spans="1:12">
      <c r="B56" s="46" t="s">
        <v>606</v>
      </c>
      <c r="E56" s="207">
        <v>10.5</v>
      </c>
      <c r="F56" s="207"/>
      <c r="G56" s="207">
        <v>10.5</v>
      </c>
      <c r="H56" s="46"/>
      <c r="I56" s="212" t="s">
        <v>406</v>
      </c>
      <c r="J56" s="46"/>
      <c r="K56" s="41">
        <f t="shared" si="2"/>
        <v>10.5</v>
      </c>
    </row>
    <row r="57" spans="1:12">
      <c r="B57" s="46" t="s">
        <v>607</v>
      </c>
      <c r="E57" s="207">
        <v>10.5</v>
      </c>
      <c r="F57" s="207"/>
      <c r="G57" s="207">
        <v>10.5</v>
      </c>
      <c r="H57" s="46"/>
      <c r="I57" s="212" t="s">
        <v>406</v>
      </c>
      <c r="J57" s="46"/>
      <c r="K57" s="41">
        <f t="shared" si="2"/>
        <v>10.5</v>
      </c>
    </row>
    <row r="58" spans="1:12">
      <c r="A58" s="16"/>
      <c r="B58" s="46" t="s">
        <v>608</v>
      </c>
      <c r="E58" s="207">
        <v>10.5</v>
      </c>
      <c r="F58" s="207"/>
      <c r="G58" s="207">
        <v>10.5</v>
      </c>
      <c r="H58" s="46"/>
      <c r="I58" s="212" t="s">
        <v>406</v>
      </c>
      <c r="J58" s="46"/>
      <c r="K58" s="41">
        <f t="shared" si="2"/>
        <v>10.5</v>
      </c>
    </row>
    <row r="59" spans="1:12">
      <c r="B59" s="46" t="s">
        <v>609</v>
      </c>
      <c r="E59" s="207">
        <v>10.5</v>
      </c>
      <c r="F59" s="207"/>
      <c r="G59" s="207">
        <v>10.5</v>
      </c>
      <c r="H59" s="46"/>
      <c r="I59" s="212" t="s">
        <v>406</v>
      </c>
      <c r="J59" s="46"/>
      <c r="K59" s="41">
        <f t="shared" si="2"/>
        <v>10.5</v>
      </c>
    </row>
    <row r="60" spans="1:12">
      <c r="B60" s="46" t="s">
        <v>610</v>
      </c>
      <c r="E60" s="207">
        <v>10.5</v>
      </c>
      <c r="F60" s="207"/>
      <c r="G60" s="207">
        <v>10.5</v>
      </c>
      <c r="H60" s="46"/>
      <c r="I60" s="212" t="s">
        <v>406</v>
      </c>
      <c r="J60" s="46"/>
      <c r="K60" s="41">
        <f t="shared" si="2"/>
        <v>10.5</v>
      </c>
    </row>
    <row r="61" spans="1:12">
      <c r="B61" s="46" t="s">
        <v>611</v>
      </c>
      <c r="E61" s="207">
        <v>21</v>
      </c>
      <c r="F61" s="207"/>
      <c r="G61" s="207">
        <v>21</v>
      </c>
      <c r="H61" s="46"/>
      <c r="I61" s="212" t="s">
        <v>406</v>
      </c>
      <c r="J61" s="46"/>
      <c r="K61" s="41">
        <f t="shared" si="2"/>
        <v>21</v>
      </c>
    </row>
    <row r="63" spans="1:12" s="226" customFormat="1" ht="17.5" hidden="1">
      <c r="B63" s="227" t="s">
        <v>612</v>
      </c>
    </row>
    <row r="64" spans="1:12" s="226" customFormat="1" ht="17.5" hidden="1">
      <c r="B64" s="227" t="s">
        <v>613</v>
      </c>
      <c r="E64" s="230">
        <f>C64*1.05</f>
        <v>0</v>
      </c>
      <c r="F64" s="228"/>
      <c r="G64" s="230">
        <f>E64*1.05</f>
        <v>0</v>
      </c>
      <c r="H64" s="229"/>
      <c r="I64" s="229">
        <f>G64*0.2</f>
        <v>0</v>
      </c>
      <c r="J64" s="229"/>
      <c r="K64" s="229">
        <f>G64+I64</f>
        <v>0</v>
      </c>
    </row>
  </sheetData>
  <mergeCells count="5">
    <mergeCell ref="I38:K38"/>
    <mergeCell ref="I34:K34"/>
    <mergeCell ref="I35:K35"/>
    <mergeCell ref="I36:K36"/>
    <mergeCell ref="I37:K37"/>
  </mergeCells>
  <phoneticPr fontId="3" type="noConversion"/>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1"/>
  <headerFooter alignWithMargins="0">
    <oddFooter>&amp;C&amp;"Gill Sans MT Light,Regular"Page 12.9</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9B168-A83A-4472-B147-0E91F1478BED}">
  <sheetPr>
    <tabColor rgb="FF92D050"/>
    <pageSetUpPr fitToPage="1"/>
  </sheetPr>
  <dimension ref="B1:J92"/>
  <sheetViews>
    <sheetView showGridLines="0" zoomScale="90" zoomScaleNormal="90" zoomScaleSheetLayoutView="85" workbookViewId="0">
      <pane ySplit="4" topLeftCell="A86" activePane="bottomLeft" state="frozen"/>
      <selection pane="bottomLeft" activeCell="F71" sqref="F71:F91"/>
    </sheetView>
  </sheetViews>
  <sheetFormatPr defaultColWidth="9.1796875" defaultRowHeight="15.5"/>
  <cols>
    <col min="1" max="1" width="3.54296875" style="2" customWidth="1"/>
    <col min="2" max="2" width="80.7265625" style="2" customWidth="1"/>
    <col min="3" max="3" width="3.7265625" style="68" customWidth="1"/>
    <col min="4" max="4" width="12.7265625" style="2" customWidth="1"/>
    <col min="5" max="5" width="3.7265625" style="2" customWidth="1"/>
    <col min="6" max="6" width="12.7265625" style="2" customWidth="1"/>
    <col min="7" max="7" width="3.7265625" style="2" customWidth="1"/>
    <col min="8" max="8" width="12.7265625" style="2" customWidth="1"/>
    <col min="9" max="9" width="3.7265625" style="2" customWidth="1"/>
    <col min="10" max="10" width="12.7265625" style="2" customWidth="1"/>
    <col min="11" max="16384" width="9.1796875" style="2"/>
  </cols>
  <sheetData>
    <row r="1" spans="2:10" s="71" customFormat="1" ht="29.25" customHeight="1">
      <c r="B1" s="86" t="s">
        <v>573</v>
      </c>
      <c r="C1" s="14"/>
    </row>
    <row r="2" spans="2:10" ht="44.25" customHeight="1">
      <c r="B2" s="3"/>
      <c r="C2" s="2"/>
      <c r="G2" s="71"/>
      <c r="H2" s="19"/>
    </row>
    <row r="3" spans="2:10">
      <c r="C3" s="2"/>
      <c r="D3" s="18" t="s">
        <v>4</v>
      </c>
      <c r="E3" s="18"/>
      <c r="F3" s="18" t="s">
        <v>2</v>
      </c>
      <c r="G3" s="19"/>
      <c r="H3" s="19"/>
      <c r="I3" s="19"/>
      <c r="J3" s="18" t="s">
        <v>2</v>
      </c>
    </row>
    <row r="4" spans="2:10" s="71" customFormat="1" ht="31">
      <c r="B4" s="203" t="s">
        <v>596</v>
      </c>
      <c r="D4" s="126" t="s">
        <v>5</v>
      </c>
      <c r="E4" s="197"/>
      <c r="F4" s="126" t="s">
        <v>5</v>
      </c>
      <c r="G4" s="197"/>
      <c r="H4" s="198" t="s">
        <v>6</v>
      </c>
      <c r="I4" s="197"/>
      <c r="J4" s="90" t="s">
        <v>7</v>
      </c>
    </row>
    <row r="5" spans="2:10">
      <c r="B5" s="23" t="s">
        <v>614</v>
      </c>
      <c r="C5" s="2"/>
      <c r="D5" s="102" t="s">
        <v>8</v>
      </c>
      <c r="E5" s="103"/>
      <c r="F5" s="102" t="s">
        <v>8</v>
      </c>
      <c r="G5" s="93"/>
      <c r="H5" s="102" t="s">
        <v>8</v>
      </c>
      <c r="I5" s="103"/>
      <c r="J5" s="102" t="s">
        <v>8</v>
      </c>
    </row>
    <row r="6" spans="2:10">
      <c r="B6" s="94" t="s">
        <v>615</v>
      </c>
      <c r="C6" s="2"/>
      <c r="D6" s="22"/>
      <c r="F6" s="22"/>
      <c r="G6" s="71"/>
      <c r="H6" s="31"/>
      <c r="I6" s="31"/>
      <c r="J6" s="20"/>
    </row>
    <row r="7" spans="2:10">
      <c r="B7" s="66" t="s">
        <v>616</v>
      </c>
      <c r="C7" s="42"/>
      <c r="D7" s="21">
        <v>3500</v>
      </c>
      <c r="E7" s="21"/>
      <c r="F7" s="21">
        <v>3500</v>
      </c>
      <c r="G7" s="31"/>
      <c r="H7" s="42" t="s">
        <v>406</v>
      </c>
      <c r="I7" s="31"/>
      <c r="J7" s="37">
        <f t="shared" ref="J7:J71" si="0">F7</f>
        <v>3500</v>
      </c>
    </row>
    <row r="8" spans="2:10">
      <c r="B8" s="66" t="s">
        <v>617</v>
      </c>
      <c r="C8" s="42"/>
      <c r="D8" s="21">
        <v>1200</v>
      </c>
      <c r="E8" s="21"/>
      <c r="F8" s="21">
        <v>1200</v>
      </c>
      <c r="G8" s="31"/>
      <c r="H8" s="42" t="s">
        <v>406</v>
      </c>
      <c r="I8" s="31"/>
      <c r="J8" s="37">
        <f t="shared" si="0"/>
        <v>1200</v>
      </c>
    </row>
    <row r="9" spans="2:10">
      <c r="B9" s="66" t="s">
        <v>618</v>
      </c>
      <c r="C9" s="42"/>
      <c r="D9" s="21">
        <v>1750</v>
      </c>
      <c r="E9" s="21"/>
      <c r="F9" s="21">
        <v>1750</v>
      </c>
      <c r="G9" s="31"/>
      <c r="H9" s="42" t="s">
        <v>406</v>
      </c>
      <c r="I9" s="31"/>
      <c r="J9" s="41">
        <f t="shared" si="0"/>
        <v>1750</v>
      </c>
    </row>
    <row r="10" spans="2:10">
      <c r="B10" s="66" t="s">
        <v>619</v>
      </c>
      <c r="C10" s="42"/>
      <c r="D10" s="21">
        <v>1200</v>
      </c>
      <c r="E10" s="21"/>
      <c r="F10" s="21">
        <v>1200</v>
      </c>
      <c r="G10" s="31"/>
      <c r="H10" s="42" t="s">
        <v>406</v>
      </c>
      <c r="I10" s="31"/>
      <c r="J10" s="37">
        <f t="shared" si="0"/>
        <v>1200</v>
      </c>
    </row>
    <row r="11" spans="2:10">
      <c r="B11" s="66" t="s">
        <v>620</v>
      </c>
      <c r="C11" s="42"/>
      <c r="D11" s="21">
        <v>1200</v>
      </c>
      <c r="E11" s="21"/>
      <c r="F11" s="21">
        <v>1200</v>
      </c>
      <c r="G11" s="31"/>
      <c r="H11" s="42" t="s">
        <v>406</v>
      </c>
      <c r="I11" s="31"/>
      <c r="J11" s="37">
        <f t="shared" si="0"/>
        <v>1200</v>
      </c>
    </row>
    <row r="12" spans="2:10">
      <c r="B12" s="66" t="s">
        <v>621</v>
      </c>
      <c r="C12" s="42"/>
      <c r="D12" s="21">
        <v>3500</v>
      </c>
      <c r="E12" s="21"/>
      <c r="F12" s="21">
        <v>3500</v>
      </c>
      <c r="G12" s="31"/>
      <c r="H12" s="42" t="s">
        <v>406</v>
      </c>
      <c r="I12" s="31"/>
      <c r="J12" s="41">
        <f t="shared" si="0"/>
        <v>3500</v>
      </c>
    </row>
    <row r="13" spans="2:10">
      <c r="B13" s="66" t="s">
        <v>622</v>
      </c>
      <c r="C13" s="42"/>
      <c r="D13" s="21">
        <v>1000</v>
      </c>
      <c r="E13" s="21"/>
      <c r="F13" s="21">
        <v>1000</v>
      </c>
      <c r="G13" s="31"/>
      <c r="H13" s="42" t="s">
        <v>406</v>
      </c>
      <c r="I13" s="31"/>
      <c r="J13" s="41">
        <f t="shared" si="0"/>
        <v>1000</v>
      </c>
    </row>
    <row r="14" spans="2:10">
      <c r="B14" s="66" t="s">
        <v>623</v>
      </c>
      <c r="C14" s="42"/>
      <c r="D14" s="21">
        <v>25</v>
      </c>
      <c r="E14" s="21"/>
      <c r="F14" s="21">
        <v>25</v>
      </c>
      <c r="G14" s="31"/>
      <c r="H14" s="42" t="s">
        <v>406</v>
      </c>
      <c r="I14" s="31"/>
      <c r="J14" s="41">
        <f t="shared" si="0"/>
        <v>25</v>
      </c>
    </row>
    <row r="15" spans="2:10">
      <c r="B15" s="66" t="s">
        <v>624</v>
      </c>
      <c r="C15" s="42"/>
      <c r="D15" s="21">
        <v>50</v>
      </c>
      <c r="E15" s="21"/>
      <c r="F15" s="21">
        <v>50</v>
      </c>
      <c r="G15" s="31"/>
      <c r="H15" s="42" t="s">
        <v>406</v>
      </c>
      <c r="I15" s="31"/>
      <c r="J15" s="41">
        <f t="shared" si="0"/>
        <v>50</v>
      </c>
    </row>
    <row r="16" spans="2:10">
      <c r="B16" s="95" t="s">
        <v>625</v>
      </c>
      <c r="C16" s="42"/>
      <c r="D16" s="21"/>
      <c r="E16" s="21"/>
      <c r="F16" s="21"/>
      <c r="G16" s="31"/>
      <c r="H16" s="42"/>
      <c r="I16" s="31"/>
      <c r="J16" s="41"/>
    </row>
    <row r="17" spans="2:10">
      <c r="B17" s="66" t="s">
        <v>616</v>
      </c>
      <c r="D17" s="21">
        <v>2000</v>
      </c>
      <c r="E17" s="21"/>
      <c r="F17" s="21">
        <v>2000</v>
      </c>
      <c r="G17" s="10"/>
      <c r="H17" s="42" t="s">
        <v>406</v>
      </c>
      <c r="I17" s="31"/>
      <c r="J17" s="41">
        <f t="shared" si="0"/>
        <v>2000</v>
      </c>
    </row>
    <row r="18" spans="2:10">
      <c r="B18" s="66" t="s">
        <v>617</v>
      </c>
      <c r="D18" s="21">
        <v>1200</v>
      </c>
      <c r="E18" s="21"/>
      <c r="F18" s="21">
        <v>1200</v>
      </c>
      <c r="G18" s="10"/>
      <c r="H18" s="42" t="s">
        <v>406</v>
      </c>
      <c r="I18" s="31"/>
      <c r="J18" s="41">
        <f t="shared" si="0"/>
        <v>1200</v>
      </c>
    </row>
    <row r="19" spans="2:10">
      <c r="B19" s="66" t="s">
        <v>618</v>
      </c>
      <c r="D19" s="21">
        <v>1000</v>
      </c>
      <c r="E19" s="21"/>
      <c r="F19" s="21">
        <v>1000</v>
      </c>
      <c r="G19" s="12"/>
      <c r="H19" s="42" t="s">
        <v>406</v>
      </c>
      <c r="I19" s="31"/>
      <c r="J19" s="41">
        <f t="shared" si="0"/>
        <v>1000</v>
      </c>
    </row>
    <row r="20" spans="2:10">
      <c r="B20" s="66" t="s">
        <v>619</v>
      </c>
      <c r="D20" s="21">
        <v>1200</v>
      </c>
      <c r="E20" s="21"/>
      <c r="F20" s="21">
        <v>1200</v>
      </c>
      <c r="H20" s="42" t="s">
        <v>406</v>
      </c>
      <c r="I20" s="31"/>
      <c r="J20" s="41">
        <f t="shared" si="0"/>
        <v>1200</v>
      </c>
    </row>
    <row r="21" spans="2:10">
      <c r="B21" s="66" t="s">
        <v>620</v>
      </c>
      <c r="D21" s="21">
        <v>1200</v>
      </c>
      <c r="E21" s="21"/>
      <c r="F21" s="21">
        <v>1200</v>
      </c>
      <c r="H21" s="42" t="s">
        <v>406</v>
      </c>
      <c r="I21" s="31"/>
      <c r="J21" s="41">
        <f t="shared" si="0"/>
        <v>1200</v>
      </c>
    </row>
    <row r="22" spans="2:10">
      <c r="B22" s="66" t="s">
        <v>621</v>
      </c>
      <c r="D22" s="21">
        <v>2000</v>
      </c>
      <c r="E22" s="21"/>
      <c r="F22" s="21">
        <v>2000</v>
      </c>
      <c r="H22" s="42" t="s">
        <v>406</v>
      </c>
      <c r="I22" s="31"/>
      <c r="J22" s="41">
        <f t="shared" si="0"/>
        <v>2000</v>
      </c>
    </row>
    <row r="23" spans="2:10">
      <c r="B23" s="66" t="s">
        <v>622</v>
      </c>
      <c r="D23" s="21">
        <v>1000</v>
      </c>
      <c r="E23" s="21"/>
      <c r="F23" s="21">
        <v>1000</v>
      </c>
      <c r="H23" s="42" t="s">
        <v>406</v>
      </c>
      <c r="I23" s="31"/>
      <c r="J23" s="41">
        <f t="shared" si="0"/>
        <v>1000</v>
      </c>
    </row>
    <row r="24" spans="2:10">
      <c r="B24" s="66" t="s">
        <v>623</v>
      </c>
      <c r="D24" s="21">
        <v>25</v>
      </c>
      <c r="E24" s="21"/>
      <c r="F24" s="21">
        <v>25</v>
      </c>
      <c r="H24" s="42" t="s">
        <v>406</v>
      </c>
      <c r="I24" s="31"/>
      <c r="J24" s="41">
        <f t="shared" si="0"/>
        <v>25</v>
      </c>
    </row>
    <row r="25" spans="2:10">
      <c r="B25" s="66" t="s">
        <v>624</v>
      </c>
      <c r="D25" s="21">
        <v>60</v>
      </c>
      <c r="E25" s="21"/>
      <c r="F25" s="21">
        <v>60</v>
      </c>
      <c r="H25" s="42" t="s">
        <v>406</v>
      </c>
      <c r="I25" s="31"/>
      <c r="J25" s="41">
        <f t="shared" si="0"/>
        <v>60</v>
      </c>
    </row>
    <row r="26" spans="2:10">
      <c r="B26" s="95" t="s">
        <v>626</v>
      </c>
      <c r="D26" s="21"/>
      <c r="E26" s="21"/>
      <c r="F26" s="21"/>
      <c r="H26" s="42"/>
      <c r="I26" s="31"/>
      <c r="J26" s="41"/>
    </row>
    <row r="27" spans="2:10">
      <c r="B27" s="66" t="s">
        <v>616</v>
      </c>
      <c r="D27" s="21">
        <v>2000</v>
      </c>
      <c r="E27" s="21"/>
      <c r="F27" s="21">
        <v>2000</v>
      </c>
      <c r="H27" s="42" t="s">
        <v>406</v>
      </c>
      <c r="I27" s="31"/>
      <c r="J27" s="41">
        <f t="shared" ref="J27" si="1">F27</f>
        <v>2000</v>
      </c>
    </row>
    <row r="28" spans="2:10">
      <c r="B28" s="66" t="s">
        <v>617</v>
      </c>
      <c r="D28" s="21">
        <v>950</v>
      </c>
      <c r="E28" s="21"/>
      <c r="F28" s="21">
        <v>950</v>
      </c>
      <c r="H28" s="42" t="s">
        <v>406</v>
      </c>
      <c r="I28" s="31"/>
      <c r="J28" s="41">
        <f t="shared" si="0"/>
        <v>950</v>
      </c>
    </row>
    <row r="29" spans="2:10">
      <c r="B29" s="66" t="s">
        <v>618</v>
      </c>
      <c r="D29" s="21">
        <v>1000</v>
      </c>
      <c r="E29" s="21"/>
      <c r="F29" s="21">
        <v>1000</v>
      </c>
      <c r="H29" s="42" t="s">
        <v>406</v>
      </c>
      <c r="I29" s="31"/>
      <c r="J29" s="41">
        <f t="shared" si="0"/>
        <v>1000</v>
      </c>
    </row>
    <row r="30" spans="2:10">
      <c r="B30" s="66" t="s">
        <v>619</v>
      </c>
      <c r="D30" s="21">
        <v>950</v>
      </c>
      <c r="E30" s="21"/>
      <c r="F30" s="21">
        <v>950</v>
      </c>
      <c r="H30" s="42" t="s">
        <v>406</v>
      </c>
      <c r="I30" s="31"/>
      <c r="J30" s="41">
        <f t="shared" si="0"/>
        <v>950</v>
      </c>
    </row>
    <row r="31" spans="2:10">
      <c r="B31" s="66" t="s">
        <v>620</v>
      </c>
      <c r="D31" s="21">
        <v>950</v>
      </c>
      <c r="E31" s="21"/>
      <c r="F31" s="21">
        <v>950</v>
      </c>
      <c r="H31" s="42" t="s">
        <v>406</v>
      </c>
      <c r="I31" s="31"/>
      <c r="J31" s="41">
        <f t="shared" si="0"/>
        <v>950</v>
      </c>
    </row>
    <row r="32" spans="2:10">
      <c r="B32" s="66" t="s">
        <v>621</v>
      </c>
      <c r="D32" s="21">
        <v>2000</v>
      </c>
      <c r="E32" s="21"/>
      <c r="F32" s="21">
        <v>2000</v>
      </c>
      <c r="H32" s="42" t="s">
        <v>406</v>
      </c>
      <c r="I32" s="31"/>
      <c r="J32" s="41">
        <f t="shared" si="0"/>
        <v>2000</v>
      </c>
    </row>
    <row r="33" spans="2:10">
      <c r="B33" s="66" t="s">
        <v>622</v>
      </c>
      <c r="D33" s="21">
        <v>750</v>
      </c>
      <c r="E33" s="21"/>
      <c r="F33" s="21">
        <v>750</v>
      </c>
      <c r="H33" s="42" t="s">
        <v>406</v>
      </c>
      <c r="I33" s="31"/>
      <c r="J33" s="41">
        <f t="shared" si="0"/>
        <v>750</v>
      </c>
    </row>
    <row r="34" spans="2:10">
      <c r="B34" s="66" t="s">
        <v>623</v>
      </c>
      <c r="D34" s="21">
        <v>25</v>
      </c>
      <c r="E34" s="21"/>
      <c r="F34" s="21">
        <v>25</v>
      </c>
      <c r="H34" s="42" t="s">
        <v>406</v>
      </c>
      <c r="I34" s="31"/>
      <c r="J34" s="41">
        <f t="shared" si="0"/>
        <v>25</v>
      </c>
    </row>
    <row r="35" spans="2:10">
      <c r="B35" s="66" t="s">
        <v>624</v>
      </c>
      <c r="D35" s="21">
        <v>50</v>
      </c>
      <c r="E35" s="21"/>
      <c r="F35" s="21">
        <v>50</v>
      </c>
      <c r="H35" s="42" t="s">
        <v>406</v>
      </c>
      <c r="I35" s="31"/>
      <c r="J35" s="41">
        <f t="shared" si="0"/>
        <v>50</v>
      </c>
    </row>
    <row r="36" spans="2:10">
      <c r="B36" s="95" t="s">
        <v>627</v>
      </c>
      <c r="D36" s="21"/>
      <c r="E36" s="21"/>
      <c r="F36" s="21"/>
      <c r="H36" s="42"/>
      <c r="I36" s="31"/>
      <c r="J36" s="41"/>
    </row>
    <row r="37" spans="2:10">
      <c r="B37" s="66" t="s">
        <v>616</v>
      </c>
      <c r="D37" s="21">
        <v>2500</v>
      </c>
      <c r="E37" s="21"/>
      <c r="F37" s="21">
        <v>2500</v>
      </c>
      <c r="H37" s="42" t="s">
        <v>406</v>
      </c>
      <c r="I37" s="31"/>
      <c r="J37" s="41">
        <f t="shared" ref="J37:J43" si="2">F37</f>
        <v>2500</v>
      </c>
    </row>
    <row r="38" spans="2:10">
      <c r="B38" s="66" t="s">
        <v>617</v>
      </c>
      <c r="D38" s="21">
        <v>950</v>
      </c>
      <c r="E38" s="21"/>
      <c r="F38" s="21">
        <v>950</v>
      </c>
      <c r="H38" s="42" t="s">
        <v>406</v>
      </c>
      <c r="I38" s="31"/>
      <c r="J38" s="41">
        <f t="shared" si="2"/>
        <v>950</v>
      </c>
    </row>
    <row r="39" spans="2:10">
      <c r="B39" s="66" t="s">
        <v>618</v>
      </c>
      <c r="D39" s="21">
        <v>1250</v>
      </c>
      <c r="E39" s="21"/>
      <c r="F39" s="21">
        <v>1250</v>
      </c>
      <c r="H39" s="42" t="s">
        <v>406</v>
      </c>
      <c r="I39" s="31"/>
      <c r="J39" s="41">
        <f t="shared" si="2"/>
        <v>1250</v>
      </c>
    </row>
    <row r="40" spans="2:10">
      <c r="B40" s="66" t="s">
        <v>619</v>
      </c>
      <c r="D40" s="21">
        <v>950</v>
      </c>
      <c r="E40" s="21"/>
      <c r="F40" s="21">
        <v>950</v>
      </c>
      <c r="H40" s="42" t="s">
        <v>406</v>
      </c>
      <c r="I40" s="31"/>
      <c r="J40" s="41">
        <f t="shared" si="2"/>
        <v>950</v>
      </c>
    </row>
    <row r="41" spans="2:10">
      <c r="B41" s="66" t="s">
        <v>620</v>
      </c>
      <c r="D41" s="21">
        <v>950</v>
      </c>
      <c r="E41" s="21"/>
      <c r="F41" s="21">
        <v>950</v>
      </c>
      <c r="H41" s="42" t="s">
        <v>406</v>
      </c>
      <c r="I41" s="31"/>
      <c r="J41" s="41">
        <f t="shared" si="2"/>
        <v>950</v>
      </c>
    </row>
    <row r="42" spans="2:10">
      <c r="B42" s="66" t="s">
        <v>621</v>
      </c>
      <c r="D42" s="21">
        <v>2500</v>
      </c>
      <c r="E42" s="21"/>
      <c r="F42" s="21">
        <v>2500</v>
      </c>
      <c r="H42" s="42" t="s">
        <v>406</v>
      </c>
      <c r="I42" s="31"/>
      <c r="J42" s="41">
        <f t="shared" si="2"/>
        <v>2500</v>
      </c>
    </row>
    <row r="43" spans="2:10">
      <c r="B43" s="66" t="s">
        <v>622</v>
      </c>
      <c r="D43" s="21">
        <v>1000</v>
      </c>
      <c r="E43" s="21"/>
      <c r="F43" s="21">
        <v>1000</v>
      </c>
      <c r="H43" s="42" t="s">
        <v>406</v>
      </c>
      <c r="I43" s="31"/>
      <c r="J43" s="41">
        <f t="shared" si="2"/>
        <v>1000</v>
      </c>
    </row>
    <row r="44" spans="2:10">
      <c r="B44" s="66" t="s">
        <v>623</v>
      </c>
      <c r="D44" s="21">
        <v>25</v>
      </c>
      <c r="E44" s="21"/>
      <c r="F44" s="21">
        <v>25</v>
      </c>
      <c r="H44" s="42" t="s">
        <v>406</v>
      </c>
      <c r="I44" s="31"/>
      <c r="J44" s="41">
        <f t="shared" si="0"/>
        <v>25</v>
      </c>
    </row>
    <row r="45" spans="2:10">
      <c r="B45" s="66" t="s">
        <v>624</v>
      </c>
      <c r="D45" s="21">
        <v>50</v>
      </c>
      <c r="E45" s="21"/>
      <c r="F45" s="21">
        <v>50</v>
      </c>
      <c r="H45" s="42" t="s">
        <v>406</v>
      </c>
      <c r="I45" s="31"/>
      <c r="J45" s="41">
        <f t="shared" si="0"/>
        <v>50</v>
      </c>
    </row>
    <row r="46" spans="2:10">
      <c r="B46" s="95" t="s">
        <v>628</v>
      </c>
      <c r="D46" s="21"/>
      <c r="E46" s="21"/>
      <c r="F46" s="21"/>
      <c r="H46" s="42"/>
      <c r="I46" s="31"/>
      <c r="J46" s="41"/>
    </row>
    <row r="47" spans="2:10">
      <c r="B47" s="66" t="s">
        <v>616</v>
      </c>
      <c r="D47" s="21">
        <v>3000</v>
      </c>
      <c r="E47" s="21"/>
      <c r="F47" s="21">
        <v>3000</v>
      </c>
      <c r="H47" s="42" t="s">
        <v>406</v>
      </c>
      <c r="I47" s="31"/>
      <c r="J47" s="41">
        <f t="shared" si="0"/>
        <v>3000</v>
      </c>
    </row>
    <row r="48" spans="2:10">
      <c r="B48" s="66" t="s">
        <v>617</v>
      </c>
      <c r="D48" s="21">
        <v>1200</v>
      </c>
      <c r="E48" s="21"/>
      <c r="F48" s="21">
        <v>1200</v>
      </c>
      <c r="H48" s="42" t="s">
        <v>406</v>
      </c>
      <c r="I48" s="31"/>
      <c r="J48" s="41">
        <f t="shared" si="0"/>
        <v>1200</v>
      </c>
    </row>
    <row r="49" spans="2:10">
      <c r="B49" s="66" t="s">
        <v>618</v>
      </c>
      <c r="D49" s="21">
        <v>1500</v>
      </c>
      <c r="E49" s="21"/>
      <c r="F49" s="21">
        <v>1500</v>
      </c>
      <c r="H49" s="42" t="s">
        <v>406</v>
      </c>
      <c r="I49" s="31"/>
      <c r="J49" s="41">
        <f t="shared" si="0"/>
        <v>1500</v>
      </c>
    </row>
    <row r="50" spans="2:10">
      <c r="B50" s="66" t="s">
        <v>619</v>
      </c>
      <c r="D50" s="21">
        <v>1200</v>
      </c>
      <c r="E50" s="21"/>
      <c r="F50" s="21">
        <v>1200</v>
      </c>
      <c r="H50" s="42" t="s">
        <v>406</v>
      </c>
      <c r="I50" s="31"/>
      <c r="J50" s="41">
        <f t="shared" si="0"/>
        <v>1200</v>
      </c>
    </row>
    <row r="51" spans="2:10">
      <c r="B51" s="66" t="s">
        <v>620</v>
      </c>
      <c r="D51" s="21">
        <v>1200</v>
      </c>
      <c r="E51" s="21"/>
      <c r="F51" s="21">
        <v>1200</v>
      </c>
      <c r="H51" s="42" t="s">
        <v>406</v>
      </c>
      <c r="I51" s="31"/>
      <c r="J51" s="41">
        <f t="shared" si="0"/>
        <v>1200</v>
      </c>
    </row>
    <row r="52" spans="2:10">
      <c r="B52" s="66" t="s">
        <v>621</v>
      </c>
      <c r="D52" s="21">
        <v>3000</v>
      </c>
      <c r="E52" s="21"/>
      <c r="F52" s="21">
        <v>3000</v>
      </c>
      <c r="H52" s="42" t="s">
        <v>406</v>
      </c>
      <c r="I52" s="31"/>
      <c r="J52" s="41">
        <f t="shared" si="0"/>
        <v>3000</v>
      </c>
    </row>
    <row r="53" spans="2:10">
      <c r="B53" s="66" t="s">
        <v>622</v>
      </c>
      <c r="D53" s="21">
        <v>600</v>
      </c>
      <c r="E53" s="21"/>
      <c r="F53" s="21">
        <v>600</v>
      </c>
      <c r="H53" s="42" t="s">
        <v>406</v>
      </c>
      <c r="I53" s="31"/>
      <c r="J53" s="41">
        <f t="shared" si="0"/>
        <v>600</v>
      </c>
    </row>
    <row r="54" spans="2:10">
      <c r="B54" s="66" t="s">
        <v>623</v>
      </c>
      <c r="D54" s="21">
        <v>25</v>
      </c>
      <c r="E54" s="21"/>
      <c r="F54" s="21">
        <v>25</v>
      </c>
      <c r="H54" s="42" t="s">
        <v>406</v>
      </c>
      <c r="I54" s="31"/>
      <c r="J54" s="41">
        <f t="shared" si="0"/>
        <v>25</v>
      </c>
    </row>
    <row r="55" spans="2:10">
      <c r="B55" s="66" t="s">
        <v>624</v>
      </c>
      <c r="D55" s="21">
        <v>50</v>
      </c>
      <c r="E55" s="21"/>
      <c r="F55" s="21">
        <v>50</v>
      </c>
      <c r="H55" s="42" t="s">
        <v>406</v>
      </c>
      <c r="I55" s="31"/>
      <c r="J55" s="41">
        <f t="shared" si="0"/>
        <v>50</v>
      </c>
    </row>
    <row r="56" spans="2:10">
      <c r="B56" s="95" t="s">
        <v>629</v>
      </c>
      <c r="D56" s="21"/>
      <c r="E56" s="21"/>
      <c r="F56" s="21"/>
      <c r="H56" s="42"/>
      <c r="I56" s="31"/>
      <c r="J56" s="41"/>
    </row>
    <row r="57" spans="2:10">
      <c r="B57" s="69" t="s">
        <v>630</v>
      </c>
      <c r="D57" s="21">
        <v>150</v>
      </c>
      <c r="E57" s="21"/>
      <c r="F57" s="21">
        <v>150</v>
      </c>
      <c r="H57" s="42" t="s">
        <v>406</v>
      </c>
      <c r="I57" s="31"/>
      <c r="J57" s="41">
        <f t="shared" si="0"/>
        <v>150</v>
      </c>
    </row>
    <row r="58" spans="2:10">
      <c r="B58" s="69" t="s">
        <v>631</v>
      </c>
      <c r="D58" s="21">
        <v>100</v>
      </c>
      <c r="E58" s="21"/>
      <c r="F58" s="21">
        <v>100</v>
      </c>
      <c r="H58" s="42" t="s">
        <v>406</v>
      </c>
      <c r="I58" s="31"/>
      <c r="J58" s="41">
        <f t="shared" si="0"/>
        <v>100</v>
      </c>
    </row>
    <row r="59" spans="2:10">
      <c r="B59" s="69" t="s">
        <v>618</v>
      </c>
      <c r="D59" s="21">
        <v>100</v>
      </c>
      <c r="E59" s="21"/>
      <c r="F59" s="21">
        <v>100</v>
      </c>
      <c r="H59" s="42" t="s">
        <v>406</v>
      </c>
      <c r="I59" s="31"/>
      <c r="J59" s="41">
        <f t="shared" si="0"/>
        <v>100</v>
      </c>
    </row>
    <row r="60" spans="2:10">
      <c r="B60" s="69" t="s">
        <v>619</v>
      </c>
      <c r="D60" s="21">
        <v>25</v>
      </c>
      <c r="E60" s="21"/>
      <c r="F60" s="21">
        <v>25</v>
      </c>
      <c r="H60" s="42" t="s">
        <v>406</v>
      </c>
      <c r="I60" s="31"/>
      <c r="J60" s="41">
        <f t="shared" si="0"/>
        <v>25</v>
      </c>
    </row>
    <row r="61" spans="2:10">
      <c r="B61" s="69" t="s">
        <v>622</v>
      </c>
      <c r="D61" s="21">
        <v>50</v>
      </c>
      <c r="E61" s="21"/>
      <c r="F61" s="21">
        <v>50</v>
      </c>
      <c r="H61" s="42" t="s">
        <v>406</v>
      </c>
      <c r="I61" s="31"/>
      <c r="J61" s="41">
        <f t="shared" si="0"/>
        <v>50</v>
      </c>
    </row>
    <row r="62" spans="2:10">
      <c r="B62" s="69" t="s">
        <v>632</v>
      </c>
      <c r="D62" s="21">
        <v>50</v>
      </c>
      <c r="E62" s="21"/>
      <c r="F62" s="21">
        <v>50</v>
      </c>
      <c r="H62" s="42" t="s">
        <v>406</v>
      </c>
      <c r="I62" s="31"/>
      <c r="J62" s="41">
        <f t="shared" si="0"/>
        <v>50</v>
      </c>
    </row>
    <row r="63" spans="2:10">
      <c r="B63" s="69" t="s">
        <v>633</v>
      </c>
      <c r="D63" s="21">
        <v>25</v>
      </c>
      <c r="E63" s="21"/>
      <c r="F63" s="21">
        <v>25</v>
      </c>
      <c r="H63" s="42" t="s">
        <v>406</v>
      </c>
      <c r="I63" s="31"/>
      <c r="J63" s="41">
        <f t="shared" si="0"/>
        <v>25</v>
      </c>
    </row>
    <row r="64" spans="2:10">
      <c r="B64" s="69" t="s">
        <v>634</v>
      </c>
      <c r="D64" s="21">
        <v>15</v>
      </c>
      <c r="E64" s="21"/>
      <c r="F64" s="21">
        <v>15</v>
      </c>
      <c r="H64" s="42" t="s">
        <v>406</v>
      </c>
      <c r="I64" s="31"/>
      <c r="J64" s="41">
        <f t="shared" si="0"/>
        <v>15</v>
      </c>
    </row>
    <row r="65" spans="2:10">
      <c r="B65" s="96" t="s">
        <v>635</v>
      </c>
      <c r="D65" s="21"/>
      <c r="E65" s="21"/>
      <c r="F65" s="21"/>
      <c r="H65" s="42"/>
      <c r="I65" s="31"/>
      <c r="J65" s="41"/>
    </row>
    <row r="66" spans="2:10">
      <c r="B66" s="69" t="s">
        <v>214</v>
      </c>
      <c r="D66" s="21">
        <v>300</v>
      </c>
      <c r="E66" s="21"/>
      <c r="F66" s="21">
        <v>300</v>
      </c>
      <c r="H66" s="42" t="s">
        <v>406</v>
      </c>
      <c r="I66" s="31"/>
      <c r="J66" s="41">
        <f t="shared" si="0"/>
        <v>300</v>
      </c>
    </row>
    <row r="67" spans="2:10">
      <c r="B67" s="69" t="s">
        <v>636</v>
      </c>
      <c r="D67" s="21">
        <v>300</v>
      </c>
      <c r="E67" s="21"/>
      <c r="F67" s="21">
        <v>300</v>
      </c>
      <c r="H67" s="42" t="s">
        <v>406</v>
      </c>
      <c r="I67" s="31"/>
      <c r="J67" s="41">
        <f t="shared" si="0"/>
        <v>300</v>
      </c>
    </row>
    <row r="68" spans="2:10">
      <c r="B68" s="69" t="s">
        <v>633</v>
      </c>
      <c r="D68" s="21">
        <v>25</v>
      </c>
      <c r="E68" s="21"/>
      <c r="F68" s="21">
        <v>25</v>
      </c>
      <c r="H68" s="42" t="s">
        <v>406</v>
      </c>
      <c r="I68" s="31"/>
      <c r="J68" s="41">
        <f t="shared" si="0"/>
        <v>25</v>
      </c>
    </row>
    <row r="69" spans="2:10">
      <c r="B69" s="69" t="s">
        <v>634</v>
      </c>
      <c r="D69" s="21">
        <v>15</v>
      </c>
      <c r="E69" s="21"/>
      <c r="F69" s="21">
        <v>15</v>
      </c>
      <c r="H69" s="42" t="s">
        <v>406</v>
      </c>
      <c r="I69" s="31"/>
      <c r="J69" s="41">
        <f t="shared" si="0"/>
        <v>15</v>
      </c>
    </row>
    <row r="70" spans="2:10">
      <c r="B70" s="96" t="s">
        <v>637</v>
      </c>
      <c r="D70" s="21"/>
      <c r="E70" s="21"/>
      <c r="F70" s="21"/>
      <c r="H70" s="42"/>
      <c r="I70" s="31"/>
      <c r="J70" s="41"/>
    </row>
    <row r="71" spans="2:10">
      <c r="B71" s="69" t="s">
        <v>616</v>
      </c>
      <c r="D71" s="21">
        <v>200</v>
      </c>
      <c r="E71" s="21"/>
      <c r="F71" s="21">
        <v>200</v>
      </c>
      <c r="H71" s="42" t="s">
        <v>406</v>
      </c>
      <c r="I71" s="31"/>
      <c r="J71" s="41">
        <f t="shared" si="0"/>
        <v>200</v>
      </c>
    </row>
    <row r="72" spans="2:10">
      <c r="B72" s="69" t="s">
        <v>638</v>
      </c>
      <c r="D72" s="21">
        <v>100</v>
      </c>
      <c r="E72" s="21"/>
      <c r="F72" s="21">
        <v>100</v>
      </c>
      <c r="H72" s="42" t="s">
        <v>406</v>
      </c>
      <c r="I72" s="31"/>
      <c r="J72" s="41">
        <f t="shared" ref="J72:J76" si="3">F72</f>
        <v>100</v>
      </c>
    </row>
    <row r="73" spans="2:10">
      <c r="B73" s="69" t="s">
        <v>622</v>
      </c>
      <c r="D73" s="21">
        <v>50</v>
      </c>
      <c r="E73" s="21"/>
      <c r="F73" s="21">
        <v>50</v>
      </c>
      <c r="H73" s="42" t="s">
        <v>406</v>
      </c>
      <c r="I73" s="31"/>
      <c r="J73" s="41">
        <f t="shared" si="3"/>
        <v>50</v>
      </c>
    </row>
    <row r="74" spans="2:10">
      <c r="B74" s="69" t="s">
        <v>636</v>
      </c>
      <c r="D74" s="21">
        <v>200</v>
      </c>
      <c r="E74" s="21"/>
      <c r="F74" s="21">
        <v>200</v>
      </c>
      <c r="H74" s="42" t="s">
        <v>406</v>
      </c>
      <c r="I74" s="31"/>
      <c r="J74" s="41">
        <f t="shared" si="3"/>
        <v>200</v>
      </c>
    </row>
    <row r="75" spans="2:10">
      <c r="B75" s="69" t="s">
        <v>618</v>
      </c>
      <c r="D75" s="21">
        <v>100</v>
      </c>
      <c r="E75" s="21"/>
      <c r="F75" s="21">
        <v>100</v>
      </c>
      <c r="H75" s="42" t="s">
        <v>406</v>
      </c>
      <c r="I75" s="31"/>
      <c r="J75" s="41">
        <f t="shared" si="3"/>
        <v>100</v>
      </c>
    </row>
    <row r="76" spans="2:10">
      <c r="B76" s="69" t="s">
        <v>634</v>
      </c>
      <c r="D76" s="21">
        <v>15</v>
      </c>
      <c r="E76" s="21"/>
      <c r="F76" s="21">
        <v>15</v>
      </c>
      <c r="H76" s="42" t="s">
        <v>406</v>
      </c>
      <c r="I76" s="31"/>
      <c r="J76" s="41">
        <f t="shared" si="3"/>
        <v>15</v>
      </c>
    </row>
    <row r="77" spans="2:10">
      <c r="B77" s="92" t="s">
        <v>639</v>
      </c>
      <c r="D77" s="21"/>
      <c r="E77" s="21"/>
      <c r="F77" s="21"/>
      <c r="H77" s="42"/>
      <c r="I77" s="31"/>
      <c r="J77" s="41"/>
    </row>
    <row r="78" spans="2:10">
      <c r="B78" s="69" t="s">
        <v>616</v>
      </c>
      <c r="D78" s="21">
        <v>200</v>
      </c>
      <c r="E78" s="21"/>
      <c r="F78" s="21">
        <v>200</v>
      </c>
      <c r="H78" s="42" t="s">
        <v>406</v>
      </c>
      <c r="I78" s="31"/>
      <c r="J78" s="41">
        <f t="shared" ref="J78:J83" si="4">F78</f>
        <v>200</v>
      </c>
    </row>
    <row r="79" spans="2:10">
      <c r="B79" s="69" t="s">
        <v>638</v>
      </c>
      <c r="D79" s="21">
        <v>100</v>
      </c>
      <c r="E79" s="21"/>
      <c r="F79" s="21">
        <v>100</v>
      </c>
      <c r="H79" s="42" t="s">
        <v>406</v>
      </c>
      <c r="I79" s="31"/>
      <c r="J79" s="41">
        <f t="shared" si="4"/>
        <v>100</v>
      </c>
    </row>
    <row r="80" spans="2:10">
      <c r="B80" s="69" t="s">
        <v>622</v>
      </c>
      <c r="D80" s="21">
        <v>50</v>
      </c>
      <c r="E80" s="21"/>
      <c r="F80" s="21">
        <v>50</v>
      </c>
      <c r="H80" s="42" t="s">
        <v>406</v>
      </c>
      <c r="I80" s="31"/>
      <c r="J80" s="41">
        <f t="shared" si="4"/>
        <v>50</v>
      </c>
    </row>
    <row r="81" spans="2:10">
      <c r="B81" s="69" t="s">
        <v>636</v>
      </c>
      <c r="D81" s="21">
        <v>200</v>
      </c>
      <c r="E81" s="21"/>
      <c r="F81" s="21">
        <v>200</v>
      </c>
      <c r="H81" s="42" t="s">
        <v>406</v>
      </c>
      <c r="I81" s="31"/>
      <c r="J81" s="41">
        <f t="shared" si="4"/>
        <v>200</v>
      </c>
    </row>
    <row r="82" spans="2:10">
      <c r="B82" s="69" t="s">
        <v>618</v>
      </c>
      <c r="D82" s="21">
        <v>100</v>
      </c>
      <c r="E82" s="21"/>
      <c r="F82" s="21">
        <v>100</v>
      </c>
      <c r="H82" s="42" t="s">
        <v>406</v>
      </c>
      <c r="I82" s="31"/>
      <c r="J82" s="41">
        <f t="shared" si="4"/>
        <v>100</v>
      </c>
    </row>
    <row r="83" spans="2:10">
      <c r="B83" s="69" t="s">
        <v>634</v>
      </c>
      <c r="D83" s="21">
        <v>15</v>
      </c>
      <c r="E83" s="21"/>
      <c r="F83" s="21">
        <v>15</v>
      </c>
      <c r="H83" s="42" t="s">
        <v>406</v>
      </c>
      <c r="I83" s="31"/>
      <c r="J83" s="41">
        <f t="shared" si="4"/>
        <v>15</v>
      </c>
    </row>
    <row r="84" spans="2:10">
      <c r="B84" s="92" t="s">
        <v>640</v>
      </c>
      <c r="D84" s="21"/>
      <c r="E84" s="21"/>
      <c r="F84" s="21"/>
      <c r="H84" s="42"/>
      <c r="I84" s="31"/>
      <c r="J84" s="41"/>
    </row>
    <row r="85" spans="2:10">
      <c r="B85" s="69" t="s">
        <v>616</v>
      </c>
      <c r="D85" s="21">
        <v>300</v>
      </c>
      <c r="E85" s="21"/>
      <c r="F85" s="21">
        <v>300</v>
      </c>
      <c r="H85" s="42" t="s">
        <v>406</v>
      </c>
      <c r="I85" s="31"/>
      <c r="J85" s="41">
        <f t="shared" ref="J85:J88" si="5">F85</f>
        <v>300</v>
      </c>
    </row>
    <row r="86" spans="2:10">
      <c r="B86" s="69" t="s">
        <v>636</v>
      </c>
      <c r="D86" s="21">
        <v>300</v>
      </c>
      <c r="E86" s="21"/>
      <c r="F86" s="21">
        <v>300</v>
      </c>
      <c r="H86" s="42" t="s">
        <v>406</v>
      </c>
      <c r="I86" s="31"/>
      <c r="J86" s="41">
        <f t="shared" si="5"/>
        <v>300</v>
      </c>
    </row>
    <row r="87" spans="2:10">
      <c r="B87" s="69" t="s">
        <v>633</v>
      </c>
      <c r="D87" s="21">
        <v>25</v>
      </c>
      <c r="E87" s="21"/>
      <c r="F87" s="21">
        <v>25</v>
      </c>
      <c r="H87" s="42" t="s">
        <v>406</v>
      </c>
      <c r="I87" s="31"/>
      <c r="J87" s="41">
        <f t="shared" si="5"/>
        <v>25</v>
      </c>
    </row>
    <row r="88" spans="2:10">
      <c r="B88" s="69" t="s">
        <v>634</v>
      </c>
      <c r="D88" s="21">
        <v>15</v>
      </c>
      <c r="E88" s="21"/>
      <c r="F88" s="21">
        <v>15</v>
      </c>
      <c r="H88" s="42" t="s">
        <v>406</v>
      </c>
      <c r="I88" s="31"/>
      <c r="J88" s="41">
        <f t="shared" si="5"/>
        <v>15</v>
      </c>
    </row>
    <row r="89" spans="2:10">
      <c r="B89" s="92" t="s">
        <v>641</v>
      </c>
      <c r="D89" s="21"/>
      <c r="E89" s="21"/>
      <c r="F89" s="21"/>
      <c r="H89" s="42"/>
      <c r="I89" s="31"/>
      <c r="J89" s="41"/>
    </row>
    <row r="90" spans="2:10">
      <c r="B90" s="69" t="s">
        <v>642</v>
      </c>
      <c r="D90" s="21">
        <v>40</v>
      </c>
      <c r="E90" s="21"/>
      <c r="F90" s="21">
        <v>40</v>
      </c>
      <c r="H90" s="42" t="s">
        <v>406</v>
      </c>
      <c r="I90" s="31"/>
      <c r="J90" s="41">
        <f t="shared" ref="J90:J91" si="6">F90</f>
        <v>40</v>
      </c>
    </row>
    <row r="91" spans="2:10">
      <c r="B91" s="69" t="s">
        <v>636</v>
      </c>
      <c r="D91" s="21">
        <v>20</v>
      </c>
      <c r="E91" s="21"/>
      <c r="F91" s="21">
        <v>20</v>
      </c>
      <c r="H91" s="42" t="s">
        <v>406</v>
      </c>
      <c r="I91" s="31"/>
      <c r="J91" s="41">
        <f t="shared" si="6"/>
        <v>20</v>
      </c>
    </row>
    <row r="92" spans="2:10">
      <c r="D92" s="70"/>
      <c r="E92" s="70"/>
    </row>
  </sheetData>
  <printOptions horizontalCentered="1"/>
  <pageMargins left="0.74803149606299213" right="0.74803149606299213" top="0.98425196850393704" bottom="0.98425196850393704" header="0.51181102362204722" footer="0.51181102362204722"/>
  <pageSetup paperSize="9" scale="74" firstPageNumber="80" orientation="landscape" useFirstPageNumber="1" r:id="rId1"/>
  <headerFooter alignWithMargins="0">
    <oddFooter xml:space="preserve">&amp;C&amp;"Gill Sans MT Light,Regular"Page 12.10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D6A8-C361-4E46-B153-900E26443023}">
  <sheetPr>
    <tabColor rgb="FF92D050"/>
    <pageSetUpPr fitToPage="1"/>
  </sheetPr>
  <dimension ref="A2:J56"/>
  <sheetViews>
    <sheetView showGridLines="0" zoomScale="90" zoomScaleNormal="90" zoomScaleSheetLayoutView="85" workbookViewId="0">
      <pane xSplit="2" ySplit="6" topLeftCell="C40" activePane="bottomRight" state="frozen"/>
      <selection pane="topRight" activeCell="A63" sqref="A63:A64"/>
      <selection pane="bottomLeft" activeCell="A63" sqref="A63:A64"/>
      <selection pane="bottomRight" activeCell="F37" sqref="F37:F43"/>
    </sheetView>
  </sheetViews>
  <sheetFormatPr defaultColWidth="9.1796875" defaultRowHeight="15.5"/>
  <cols>
    <col min="1" max="1" width="3.7265625" style="45" customWidth="1"/>
    <col min="2" max="2" width="76.54296875" style="45" customWidth="1"/>
    <col min="3" max="3" width="3.7265625" style="45" customWidth="1"/>
    <col min="4" max="4" width="12.7265625" style="45" customWidth="1"/>
    <col min="5" max="5" width="3.7265625" style="45" customWidth="1"/>
    <col min="6" max="6" width="12.7265625" style="45" customWidth="1"/>
    <col min="7" max="7" width="3.7265625" style="45" customWidth="1"/>
    <col min="8" max="8" width="12.7265625" style="45" customWidth="1"/>
    <col min="9" max="9" width="3.7265625" style="45" customWidth="1"/>
    <col min="10" max="10" width="12.7265625" style="45" customWidth="1"/>
    <col min="11" max="16384" width="9.1796875" style="45"/>
  </cols>
  <sheetData>
    <row r="2" spans="1:10" s="206" customFormat="1" ht="20">
      <c r="B2" s="125" t="s">
        <v>556</v>
      </c>
    </row>
    <row r="4" spans="1:10" ht="18" customHeight="1">
      <c r="D4" s="18" t="s">
        <v>4</v>
      </c>
      <c r="E4" s="18"/>
      <c r="F4" s="18" t="s">
        <v>2</v>
      </c>
      <c r="G4" s="19"/>
      <c r="H4" s="19"/>
      <c r="I4" s="19"/>
      <c r="J4" s="18" t="s">
        <v>2</v>
      </c>
    </row>
    <row r="5" spans="1:10" s="232" customFormat="1" ht="31">
      <c r="C5" s="206"/>
      <c r="D5" s="126" t="s">
        <v>5</v>
      </c>
      <c r="E5" s="197"/>
      <c r="F5" s="126" t="s">
        <v>5</v>
      </c>
      <c r="G5" s="197"/>
      <c r="H5" s="198" t="s">
        <v>6</v>
      </c>
      <c r="I5" s="197"/>
      <c r="J5" s="90" t="s">
        <v>7</v>
      </c>
    </row>
    <row r="6" spans="1:10">
      <c r="B6" s="101"/>
      <c r="D6" s="102" t="s">
        <v>8</v>
      </c>
      <c r="F6" s="102" t="s">
        <v>8</v>
      </c>
      <c r="G6" s="102"/>
      <c r="H6" s="102" t="s">
        <v>8</v>
      </c>
      <c r="I6" s="99"/>
      <c r="J6" s="102" t="s">
        <v>8</v>
      </c>
    </row>
    <row r="7" spans="1:10">
      <c r="B7" s="130" t="s">
        <v>643</v>
      </c>
      <c r="D7" s="12"/>
      <c r="E7" s="12"/>
      <c r="F7" s="12"/>
      <c r="G7" s="12"/>
      <c r="H7" s="31" t="s">
        <v>10</v>
      </c>
      <c r="I7" s="31"/>
      <c r="J7" s="31"/>
    </row>
    <row r="8" spans="1:10">
      <c r="A8" s="3"/>
      <c r="B8" s="3" t="s">
        <v>644</v>
      </c>
      <c r="D8" s="12"/>
      <c r="E8" s="12"/>
      <c r="F8" s="12"/>
      <c r="G8" s="12"/>
      <c r="H8" s="40"/>
      <c r="I8" s="40"/>
      <c r="J8" s="35"/>
    </row>
    <row r="9" spans="1:10">
      <c r="A9" s="3"/>
      <c r="B9" s="133" t="s">
        <v>645</v>
      </c>
      <c r="D9" s="31">
        <v>376</v>
      </c>
      <c r="E9" s="31"/>
      <c r="F9" s="31">
        <v>395</v>
      </c>
      <c r="G9" s="19"/>
      <c r="H9" s="42" t="s">
        <v>406</v>
      </c>
      <c r="I9" s="42"/>
      <c r="J9" s="31">
        <f>F9</f>
        <v>395</v>
      </c>
    </row>
    <row r="10" spans="1:10">
      <c r="A10" s="3"/>
      <c r="B10" s="133" t="s">
        <v>646</v>
      </c>
      <c r="D10" s="31">
        <v>46</v>
      </c>
      <c r="E10" s="31"/>
      <c r="F10" s="31">
        <v>48</v>
      </c>
      <c r="G10" s="19"/>
      <c r="H10" s="42" t="s">
        <v>406</v>
      </c>
      <c r="I10" s="42"/>
      <c r="J10" s="31">
        <f t="shared" ref="J10:J34" si="0">F10</f>
        <v>48</v>
      </c>
    </row>
    <row r="11" spans="1:10">
      <c r="A11" s="3"/>
      <c r="B11" s="133" t="s">
        <v>647</v>
      </c>
      <c r="D11" s="31">
        <v>62</v>
      </c>
      <c r="E11" s="31"/>
      <c r="F11" s="31">
        <v>65</v>
      </c>
      <c r="G11" s="76"/>
      <c r="H11" s="42" t="s">
        <v>406</v>
      </c>
      <c r="I11" s="42"/>
      <c r="J11" s="31">
        <f t="shared" si="0"/>
        <v>65</v>
      </c>
    </row>
    <row r="12" spans="1:10">
      <c r="A12" s="3"/>
      <c r="B12" s="133" t="s">
        <v>648</v>
      </c>
      <c r="D12" s="31">
        <v>44</v>
      </c>
      <c r="E12" s="31"/>
      <c r="F12" s="36">
        <v>46</v>
      </c>
      <c r="G12" s="19"/>
      <c r="H12" s="42" t="s">
        <v>406</v>
      </c>
      <c r="I12" s="42"/>
      <c r="J12" s="36">
        <f t="shared" si="0"/>
        <v>46</v>
      </c>
    </row>
    <row r="13" spans="1:10">
      <c r="A13" s="3"/>
      <c r="B13" s="133"/>
      <c r="D13" s="31"/>
      <c r="E13" s="31"/>
      <c r="F13" s="31"/>
      <c r="G13" s="19"/>
      <c r="H13" s="42"/>
      <c r="I13" s="42"/>
      <c r="J13" s="31"/>
    </row>
    <row r="14" spans="1:10">
      <c r="A14" s="3"/>
      <c r="B14" s="134" t="s">
        <v>649</v>
      </c>
      <c r="D14" s="31"/>
      <c r="E14" s="31"/>
      <c r="F14" s="31"/>
      <c r="G14" s="19"/>
      <c r="H14" s="42"/>
      <c r="I14" s="42"/>
      <c r="J14" s="31"/>
    </row>
    <row r="15" spans="1:10">
      <c r="A15" s="3"/>
      <c r="B15" s="66" t="s">
        <v>650</v>
      </c>
      <c r="D15" s="73">
        <v>105</v>
      </c>
      <c r="E15" s="73"/>
      <c r="F15" s="73">
        <v>110</v>
      </c>
      <c r="G15" s="19"/>
      <c r="H15" s="72" t="s">
        <v>406</v>
      </c>
      <c r="I15" s="72"/>
      <c r="J15" s="73">
        <f t="shared" ref="J15:J21" si="1">F15</f>
        <v>110</v>
      </c>
    </row>
    <row r="16" spans="1:10">
      <c r="A16" s="3"/>
      <c r="B16" s="133" t="s">
        <v>651</v>
      </c>
      <c r="D16" s="42">
        <v>370</v>
      </c>
      <c r="E16" s="42"/>
      <c r="F16" s="31">
        <v>389</v>
      </c>
      <c r="G16" s="135"/>
      <c r="H16" s="42" t="s">
        <v>406</v>
      </c>
      <c r="I16" s="42"/>
      <c r="J16" s="31">
        <f t="shared" si="1"/>
        <v>389</v>
      </c>
    </row>
    <row r="17" spans="1:10">
      <c r="A17" s="3"/>
      <c r="B17" s="133" t="s">
        <v>652</v>
      </c>
      <c r="D17" s="42">
        <v>74</v>
      </c>
      <c r="E17" s="42"/>
      <c r="F17" s="31">
        <v>78</v>
      </c>
      <c r="G17" s="135"/>
      <c r="H17" s="42" t="s">
        <v>406</v>
      </c>
      <c r="I17" s="42"/>
      <c r="J17" s="31">
        <f t="shared" si="1"/>
        <v>78</v>
      </c>
    </row>
    <row r="18" spans="1:10">
      <c r="A18" s="3"/>
      <c r="B18" s="133" t="s">
        <v>653</v>
      </c>
      <c r="D18" s="42">
        <v>101</v>
      </c>
      <c r="E18" s="42"/>
      <c r="F18" s="31">
        <v>106</v>
      </c>
      <c r="G18" s="135"/>
      <c r="H18" s="42" t="s">
        <v>406</v>
      </c>
      <c r="I18" s="42"/>
      <c r="J18" s="31">
        <f t="shared" si="1"/>
        <v>106</v>
      </c>
    </row>
    <row r="19" spans="1:10">
      <c r="A19" s="77"/>
      <c r="B19" s="133" t="s">
        <v>654</v>
      </c>
      <c r="D19" s="42">
        <v>52</v>
      </c>
      <c r="E19" s="42"/>
      <c r="F19" s="31">
        <v>55</v>
      </c>
      <c r="G19" s="135"/>
      <c r="H19" s="42" t="s">
        <v>406</v>
      </c>
      <c r="I19" s="42"/>
      <c r="J19" s="31">
        <f t="shared" si="1"/>
        <v>55</v>
      </c>
    </row>
    <row r="20" spans="1:10">
      <c r="A20" s="3"/>
      <c r="B20" s="133" t="s">
        <v>655</v>
      </c>
      <c r="D20" s="31">
        <v>46</v>
      </c>
      <c r="E20" s="31"/>
      <c r="F20" s="31">
        <v>48</v>
      </c>
      <c r="G20" s="19"/>
      <c r="H20" s="42" t="s">
        <v>406</v>
      </c>
      <c r="I20" s="42"/>
      <c r="J20" s="31">
        <f t="shared" si="1"/>
        <v>48</v>
      </c>
    </row>
    <row r="21" spans="1:10">
      <c r="A21" s="136"/>
      <c r="B21" s="133" t="s">
        <v>656</v>
      </c>
      <c r="D21" s="31">
        <v>44</v>
      </c>
      <c r="E21" s="31"/>
      <c r="F21" s="31">
        <v>46</v>
      </c>
      <c r="G21" s="31"/>
      <c r="H21" s="42" t="s">
        <v>406</v>
      </c>
      <c r="I21" s="42"/>
      <c r="J21" s="31">
        <f t="shared" si="1"/>
        <v>46</v>
      </c>
    </row>
    <row r="22" spans="1:10">
      <c r="A22" s="3"/>
      <c r="B22" s="133"/>
      <c r="D22" s="31"/>
      <c r="E22" s="31"/>
      <c r="F22" s="31"/>
      <c r="G22" s="31"/>
      <c r="H22" s="42"/>
      <c r="I22" s="31"/>
      <c r="J22" s="31"/>
    </row>
    <row r="23" spans="1:10">
      <c r="A23" s="3"/>
      <c r="B23" s="134" t="s">
        <v>657</v>
      </c>
      <c r="D23" s="31"/>
      <c r="E23" s="31"/>
      <c r="F23" s="31"/>
      <c r="G23" s="19"/>
      <c r="H23" s="42"/>
      <c r="I23" s="42"/>
      <c r="J23" s="31"/>
    </row>
    <row r="24" spans="1:10">
      <c r="A24" s="3"/>
      <c r="B24" s="66" t="s">
        <v>650</v>
      </c>
      <c r="D24" s="73">
        <v>90</v>
      </c>
      <c r="E24" s="73"/>
      <c r="F24" s="73">
        <v>95</v>
      </c>
      <c r="G24" s="19"/>
      <c r="H24" s="72" t="s">
        <v>406</v>
      </c>
      <c r="I24" s="72"/>
      <c r="J24" s="73">
        <f t="shared" si="0"/>
        <v>95</v>
      </c>
    </row>
    <row r="25" spans="1:10">
      <c r="A25" s="3"/>
      <c r="B25" s="133" t="s">
        <v>651</v>
      </c>
      <c r="D25" s="42">
        <v>230</v>
      </c>
      <c r="E25" s="42"/>
      <c r="F25" s="31">
        <v>242</v>
      </c>
      <c r="G25" s="135"/>
      <c r="H25" s="42" t="s">
        <v>406</v>
      </c>
      <c r="I25" s="42"/>
      <c r="J25" s="31">
        <f t="shared" si="0"/>
        <v>242</v>
      </c>
    </row>
    <row r="26" spans="1:10">
      <c r="A26" s="3"/>
      <c r="B26" s="133" t="s">
        <v>652</v>
      </c>
      <c r="D26" s="42">
        <v>74</v>
      </c>
      <c r="E26" s="42"/>
      <c r="F26" s="31">
        <v>78</v>
      </c>
      <c r="G26" s="135"/>
      <c r="H26" s="42" t="s">
        <v>406</v>
      </c>
      <c r="I26" s="42"/>
      <c r="J26" s="31">
        <f t="shared" si="0"/>
        <v>78</v>
      </c>
    </row>
    <row r="27" spans="1:10">
      <c r="A27" s="3"/>
      <c r="B27" s="133" t="s">
        <v>653</v>
      </c>
      <c r="D27" s="42">
        <v>101</v>
      </c>
      <c r="E27" s="42"/>
      <c r="F27" s="31">
        <v>106</v>
      </c>
      <c r="G27" s="135"/>
      <c r="H27" s="42" t="s">
        <v>406</v>
      </c>
      <c r="I27" s="42"/>
      <c r="J27" s="31">
        <f t="shared" si="0"/>
        <v>106</v>
      </c>
    </row>
    <row r="28" spans="1:10">
      <c r="A28" s="77"/>
      <c r="B28" s="133" t="s">
        <v>658</v>
      </c>
      <c r="D28" s="42">
        <v>52</v>
      </c>
      <c r="E28" s="42"/>
      <c r="F28" s="31">
        <v>55</v>
      </c>
      <c r="G28" s="135"/>
      <c r="H28" s="42" t="s">
        <v>406</v>
      </c>
      <c r="I28" s="42"/>
      <c r="J28" s="31">
        <f t="shared" ref="J28" si="2">F28</f>
        <v>55</v>
      </c>
    </row>
    <row r="29" spans="1:10">
      <c r="A29" s="136"/>
      <c r="B29" s="133" t="s">
        <v>659</v>
      </c>
      <c r="D29" s="31">
        <v>46</v>
      </c>
      <c r="E29" s="31"/>
      <c r="F29" s="31">
        <v>48</v>
      </c>
      <c r="G29" s="31"/>
      <c r="H29" s="42" t="s">
        <v>406</v>
      </c>
      <c r="I29" s="42"/>
      <c r="J29" s="31">
        <f t="shared" si="0"/>
        <v>48</v>
      </c>
    </row>
    <row r="30" spans="1:10">
      <c r="A30" s="3"/>
      <c r="B30" s="133" t="s">
        <v>660</v>
      </c>
      <c r="D30" s="31">
        <v>179</v>
      </c>
      <c r="E30" s="31"/>
      <c r="F30" s="31">
        <v>188</v>
      </c>
      <c r="G30" s="31"/>
      <c r="H30" s="42" t="s">
        <v>406</v>
      </c>
      <c r="I30" s="42"/>
      <c r="J30" s="31">
        <f t="shared" si="0"/>
        <v>188</v>
      </c>
    </row>
    <row r="31" spans="1:10">
      <c r="A31" s="3"/>
      <c r="B31" s="133" t="s">
        <v>661</v>
      </c>
      <c r="D31" s="31">
        <v>137</v>
      </c>
      <c r="E31" s="31"/>
      <c r="F31" s="31">
        <v>144</v>
      </c>
      <c r="G31" s="31"/>
      <c r="H31" s="42" t="s">
        <v>406</v>
      </c>
      <c r="I31" s="42"/>
      <c r="J31" s="31">
        <f t="shared" si="0"/>
        <v>144</v>
      </c>
    </row>
    <row r="32" spans="1:10">
      <c r="A32" s="3"/>
      <c r="B32" s="133" t="s">
        <v>662</v>
      </c>
      <c r="D32" s="31">
        <v>104</v>
      </c>
      <c r="E32" s="31"/>
      <c r="F32" s="31">
        <v>109</v>
      </c>
      <c r="G32" s="31"/>
      <c r="H32" s="42" t="s">
        <v>406</v>
      </c>
      <c r="I32" s="42"/>
      <c r="J32" s="31">
        <f t="shared" si="0"/>
        <v>109</v>
      </c>
    </row>
    <row r="33" spans="1:10">
      <c r="A33" s="3"/>
      <c r="B33" s="133" t="s">
        <v>663</v>
      </c>
      <c r="D33" s="31">
        <v>99</v>
      </c>
      <c r="E33" s="31"/>
      <c r="F33" s="31">
        <v>104</v>
      </c>
      <c r="G33" s="31"/>
      <c r="H33" s="42" t="s">
        <v>406</v>
      </c>
      <c r="I33" s="31"/>
      <c r="J33" s="31">
        <f t="shared" si="0"/>
        <v>104</v>
      </c>
    </row>
    <row r="34" spans="1:10">
      <c r="A34" s="3"/>
      <c r="B34" s="133" t="s">
        <v>656</v>
      </c>
      <c r="D34" s="31">
        <v>44.000775000000004</v>
      </c>
      <c r="E34" s="31"/>
      <c r="F34" s="31">
        <v>46</v>
      </c>
      <c r="G34" s="31"/>
      <c r="H34" s="42" t="s">
        <v>406</v>
      </c>
      <c r="I34" s="31"/>
      <c r="J34" s="31">
        <f t="shared" si="0"/>
        <v>46</v>
      </c>
    </row>
    <row r="35" spans="1:10">
      <c r="A35" s="3"/>
      <c r="B35" s="133"/>
      <c r="D35" s="31"/>
      <c r="E35" s="31"/>
      <c r="F35" s="31"/>
      <c r="G35" s="31"/>
      <c r="H35" s="42"/>
      <c r="I35" s="31"/>
      <c r="J35" s="31"/>
    </row>
    <row r="36" spans="1:10">
      <c r="A36" s="3"/>
      <c r="B36" s="134" t="s">
        <v>664</v>
      </c>
      <c r="D36" s="31"/>
      <c r="E36" s="31"/>
      <c r="F36" s="31"/>
      <c r="G36" s="31"/>
      <c r="H36" s="42"/>
      <c r="I36" s="31"/>
      <c r="J36" s="31"/>
    </row>
    <row r="37" spans="1:10">
      <c r="A37" s="3"/>
      <c r="B37" s="133" t="s">
        <v>665</v>
      </c>
      <c r="D37" s="31">
        <v>186</v>
      </c>
      <c r="E37" s="31"/>
      <c r="F37" s="31">
        <v>195</v>
      </c>
      <c r="G37" s="31"/>
      <c r="H37" s="42" t="s">
        <v>406</v>
      </c>
      <c r="I37" s="31"/>
      <c r="J37" s="31">
        <f t="shared" ref="J37:J43" si="3">F37</f>
        <v>195</v>
      </c>
    </row>
    <row r="38" spans="1:10">
      <c r="A38" s="3"/>
      <c r="B38" s="133" t="s">
        <v>666</v>
      </c>
      <c r="D38" s="31">
        <v>308</v>
      </c>
      <c r="E38" s="31"/>
      <c r="F38" s="31">
        <v>323</v>
      </c>
      <c r="G38" s="31"/>
      <c r="H38" s="42" t="s">
        <v>406</v>
      </c>
      <c r="I38" s="31"/>
      <c r="J38" s="31">
        <f t="shared" si="3"/>
        <v>323</v>
      </c>
    </row>
    <row r="39" spans="1:10">
      <c r="A39" s="3"/>
      <c r="B39" s="133" t="s">
        <v>667</v>
      </c>
      <c r="D39" s="31">
        <v>492</v>
      </c>
      <c r="E39" s="31"/>
      <c r="F39" s="31">
        <v>517</v>
      </c>
      <c r="G39" s="31"/>
      <c r="H39" s="42" t="s">
        <v>406</v>
      </c>
      <c r="I39" s="31"/>
      <c r="J39" s="31">
        <f t="shared" si="3"/>
        <v>517</v>
      </c>
    </row>
    <row r="40" spans="1:10">
      <c r="A40" s="3"/>
      <c r="B40" s="133" t="s">
        <v>668</v>
      </c>
      <c r="D40" s="31">
        <v>678</v>
      </c>
      <c r="E40" s="31"/>
      <c r="F40" s="31">
        <v>712</v>
      </c>
      <c r="G40" s="31"/>
      <c r="H40" s="42" t="s">
        <v>406</v>
      </c>
      <c r="I40" s="31"/>
      <c r="J40" s="31">
        <f t="shared" si="3"/>
        <v>712</v>
      </c>
    </row>
    <row r="41" spans="1:10">
      <c r="A41" s="3"/>
      <c r="B41" s="133" t="s">
        <v>669</v>
      </c>
      <c r="D41" s="31">
        <v>173</v>
      </c>
      <c r="E41" s="31"/>
      <c r="F41" s="31">
        <v>182</v>
      </c>
      <c r="G41" s="31"/>
      <c r="H41" s="42" t="s">
        <v>406</v>
      </c>
      <c r="I41" s="31"/>
      <c r="J41" s="31">
        <f t="shared" si="3"/>
        <v>182</v>
      </c>
    </row>
    <row r="42" spans="1:10">
      <c r="A42" s="3"/>
      <c r="B42" s="133" t="s">
        <v>655</v>
      </c>
      <c r="D42" s="31">
        <v>46</v>
      </c>
      <c r="E42" s="31"/>
      <c r="F42" s="31">
        <v>48</v>
      </c>
      <c r="G42" s="31"/>
      <c r="H42" s="42" t="s">
        <v>406</v>
      </c>
      <c r="I42" s="31"/>
      <c r="J42" s="31">
        <f t="shared" si="3"/>
        <v>48</v>
      </c>
    </row>
    <row r="43" spans="1:10">
      <c r="A43" s="3"/>
      <c r="B43" s="133" t="s">
        <v>656</v>
      </c>
      <c r="D43" s="31">
        <v>44.000775000000004</v>
      </c>
      <c r="E43" s="31"/>
      <c r="F43" s="31">
        <v>46</v>
      </c>
      <c r="G43" s="31"/>
      <c r="H43" s="42" t="s">
        <v>406</v>
      </c>
      <c r="I43" s="31"/>
      <c r="J43" s="31">
        <f t="shared" si="3"/>
        <v>46</v>
      </c>
    </row>
    <row r="44" spans="1:10">
      <c r="A44" s="3"/>
      <c r="B44" s="133"/>
      <c r="D44" s="31"/>
      <c r="E44" s="31"/>
      <c r="F44" s="31"/>
      <c r="G44" s="31"/>
      <c r="H44" s="42"/>
      <c r="I44" s="31"/>
      <c r="J44" s="31"/>
    </row>
    <row r="45" spans="1:10">
      <c r="B45" s="137" t="s">
        <v>670</v>
      </c>
      <c r="C45" s="3"/>
      <c r="D45" s="31"/>
      <c r="E45" s="31"/>
      <c r="F45" s="31"/>
      <c r="G45" s="31"/>
      <c r="H45" s="42"/>
      <c r="I45" s="31"/>
      <c r="J45" s="31"/>
    </row>
    <row r="46" spans="1:10">
      <c r="A46" s="3"/>
      <c r="B46" s="3" t="s">
        <v>671</v>
      </c>
      <c r="C46" s="3"/>
      <c r="D46" s="31"/>
      <c r="E46" s="31"/>
      <c r="F46" s="31"/>
      <c r="G46" s="31"/>
      <c r="H46" s="42"/>
      <c r="I46" s="31"/>
      <c r="J46" s="31"/>
    </row>
    <row r="47" spans="1:10">
      <c r="A47" s="3"/>
      <c r="B47" s="3"/>
      <c r="C47" s="3"/>
      <c r="D47" s="31"/>
      <c r="E47" s="31"/>
      <c r="F47" s="31"/>
      <c r="G47" s="31"/>
      <c r="H47" s="42"/>
      <c r="I47" s="31"/>
      <c r="J47" s="31"/>
    </row>
    <row r="48" spans="1:10">
      <c r="A48" s="3"/>
      <c r="B48" s="3"/>
      <c r="C48" s="3"/>
      <c r="D48" s="31"/>
      <c r="E48" s="31"/>
      <c r="F48" s="31"/>
      <c r="G48" s="31"/>
      <c r="H48" s="12"/>
      <c r="I48" s="12"/>
      <c r="J48" s="35"/>
    </row>
    <row r="49" spans="1:10">
      <c r="A49" s="3"/>
      <c r="B49" s="3"/>
      <c r="C49" s="3"/>
      <c r="D49" s="31"/>
      <c r="E49" s="31"/>
      <c r="F49" s="31"/>
      <c r="G49" s="31"/>
      <c r="H49" s="12"/>
      <c r="I49" s="12"/>
      <c r="J49" s="35"/>
    </row>
    <row r="50" spans="1:10">
      <c r="A50" s="3"/>
      <c r="B50" s="3"/>
      <c r="C50" s="3"/>
      <c r="D50" s="31"/>
      <c r="E50" s="31"/>
      <c r="F50" s="31"/>
      <c r="G50" s="31"/>
      <c r="H50" s="12"/>
      <c r="I50" s="12"/>
      <c r="J50" s="35"/>
    </row>
    <row r="51" spans="1:10">
      <c r="A51" s="3"/>
      <c r="B51" s="3"/>
      <c r="C51" s="3"/>
      <c r="D51" s="12"/>
      <c r="E51" s="12"/>
      <c r="F51" s="12"/>
      <c r="G51" s="12"/>
      <c r="H51" s="76"/>
      <c r="I51" s="76"/>
      <c r="J51" s="131"/>
    </row>
    <row r="52" spans="1:10">
      <c r="H52" s="40"/>
      <c r="I52" s="40"/>
      <c r="J52" s="67"/>
    </row>
    <row r="56" spans="1:10">
      <c r="A56" s="31"/>
      <c r="B56" s="31"/>
    </row>
  </sheetData>
  <printOptions horizontalCentered="1"/>
  <pageMargins left="0.74803149606299213" right="0.74803149606299213" top="0.98425196850393704" bottom="0.98425196850393704" header="0.51181102362204722" footer="0.51181102362204722"/>
  <pageSetup paperSize="9" scale="79" firstPageNumber="80" orientation="landscape" useFirstPageNumber="1" r:id="rId1"/>
  <headerFooter alignWithMargins="0">
    <oddFooter>&amp;C&amp;"Gill Sans MT Light,Regular"Page 12.11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2:J68"/>
  <sheetViews>
    <sheetView showGridLines="0" zoomScale="90" zoomScaleNormal="90" workbookViewId="0">
      <pane xSplit="2" ySplit="5" topLeftCell="C52" activePane="bottomRight" state="frozen"/>
      <selection pane="topRight" activeCell="A63" sqref="A63:A64"/>
      <selection pane="bottomLeft" activeCell="A63" sqref="A63:A64"/>
      <selection pane="bottomRight" activeCell="F57" sqref="F57"/>
    </sheetView>
  </sheetViews>
  <sheetFormatPr defaultColWidth="9.1796875" defaultRowHeight="15.5"/>
  <cols>
    <col min="1" max="1" width="4.54296875" style="31" customWidth="1"/>
    <col min="2" max="2" width="70.81640625" style="31" customWidth="1"/>
    <col min="3" max="3" width="3.7265625" style="31" customWidth="1"/>
    <col min="4" max="4" width="12.7265625" style="31" customWidth="1"/>
    <col min="5" max="5" width="3.54296875" style="31" customWidth="1"/>
    <col min="6" max="6" width="12.7265625" style="31" customWidth="1"/>
    <col min="7" max="7" width="3.7265625" style="31" customWidth="1"/>
    <col min="8" max="8" width="12.7265625" style="31" customWidth="1"/>
    <col min="9" max="9" width="3.7265625" style="31" customWidth="1"/>
    <col min="10" max="10" width="12.7265625" style="31" customWidth="1"/>
    <col min="11" max="16384" width="9.1796875" style="31"/>
  </cols>
  <sheetData>
    <row r="2" spans="1:10" ht="19.5" customHeight="1">
      <c r="A2" s="30"/>
      <c r="B2" s="104" t="s">
        <v>542</v>
      </c>
    </row>
    <row r="3" spans="1:10" ht="18" customHeight="1">
      <c r="C3" s="77"/>
      <c r="D3" s="18" t="s">
        <v>4</v>
      </c>
      <c r="E3" s="18"/>
      <c r="F3" s="18" t="s">
        <v>2</v>
      </c>
      <c r="G3" s="19"/>
      <c r="H3" s="19"/>
      <c r="I3" s="19"/>
      <c r="J3" s="18" t="s">
        <v>2</v>
      </c>
    </row>
    <row r="4" spans="1:10" s="200" customFormat="1" ht="31">
      <c r="C4" s="233"/>
      <c r="D4" s="126" t="s">
        <v>5</v>
      </c>
      <c r="E4" s="197"/>
      <c r="F4" s="126" t="s">
        <v>5</v>
      </c>
      <c r="G4" s="197"/>
      <c r="H4" s="198" t="s">
        <v>6</v>
      </c>
      <c r="I4" s="197"/>
      <c r="J4" s="90" t="s">
        <v>7</v>
      </c>
    </row>
    <row r="5" spans="1:10">
      <c r="C5" s="87"/>
      <c r="D5" s="99" t="s">
        <v>8</v>
      </c>
      <c r="E5" s="99"/>
      <c r="F5" s="99" t="s">
        <v>8</v>
      </c>
      <c r="G5" s="99"/>
      <c r="H5" s="99" t="s">
        <v>8</v>
      </c>
      <c r="I5" s="99"/>
      <c r="J5" s="99" t="s">
        <v>8</v>
      </c>
    </row>
    <row r="6" spans="1:10" ht="15.75" customHeight="1">
      <c r="B6" s="34" t="s">
        <v>672</v>
      </c>
      <c r="H6" s="31" t="s">
        <v>10</v>
      </c>
    </row>
    <row r="7" spans="1:10">
      <c r="B7" s="31" t="s">
        <v>673</v>
      </c>
      <c r="H7" s="31" t="s">
        <v>10</v>
      </c>
    </row>
    <row r="8" spans="1:10">
      <c r="B8" s="31" t="s">
        <v>674</v>
      </c>
      <c r="D8" s="31">
        <v>144</v>
      </c>
      <c r="F8" s="31">
        <v>152</v>
      </c>
      <c r="H8" s="31">
        <v>0</v>
      </c>
      <c r="J8" s="31">
        <f>H8+F8</f>
        <v>152</v>
      </c>
    </row>
    <row r="9" spans="1:10">
      <c r="B9" s="31" t="s">
        <v>675</v>
      </c>
      <c r="D9" s="31">
        <v>72</v>
      </c>
      <c r="F9" s="31">
        <v>76</v>
      </c>
      <c r="H9" s="31">
        <v>0</v>
      </c>
      <c r="J9" s="31">
        <f>H9+F9</f>
        <v>76</v>
      </c>
    </row>
    <row r="10" spans="1:10">
      <c r="B10" s="31" t="s">
        <v>676</v>
      </c>
      <c r="D10" s="31">
        <v>75</v>
      </c>
      <c r="F10" s="31">
        <v>79</v>
      </c>
      <c r="H10" s="31">
        <v>0</v>
      </c>
      <c r="J10" s="31">
        <f t="shared" ref="J10:J17" si="0">H10+F10</f>
        <v>79</v>
      </c>
    </row>
    <row r="11" spans="1:10">
      <c r="B11" s="31" t="s">
        <v>677</v>
      </c>
      <c r="D11" s="31">
        <v>68</v>
      </c>
      <c r="F11" s="31">
        <v>72</v>
      </c>
      <c r="H11" s="31">
        <v>0</v>
      </c>
      <c r="J11" s="31">
        <f t="shared" si="0"/>
        <v>72</v>
      </c>
    </row>
    <row r="12" spans="1:10">
      <c r="B12" s="31" t="s">
        <v>678</v>
      </c>
      <c r="D12" s="31">
        <v>70</v>
      </c>
      <c r="F12" s="31">
        <v>76</v>
      </c>
      <c r="H12" s="31">
        <f>F12*0.2</f>
        <v>15.200000000000001</v>
      </c>
      <c r="J12" s="31">
        <f t="shared" si="0"/>
        <v>91.2</v>
      </c>
    </row>
    <row r="13" spans="1:10">
      <c r="B13" s="31" t="s">
        <v>679</v>
      </c>
      <c r="D13" s="31">
        <v>240</v>
      </c>
      <c r="F13" s="31">
        <v>282</v>
      </c>
      <c r="H13" s="31">
        <f>F13*0.2</f>
        <v>56.400000000000006</v>
      </c>
      <c r="J13" s="31">
        <f t="shared" si="0"/>
        <v>338.4</v>
      </c>
    </row>
    <row r="14" spans="1:10">
      <c r="B14" s="31" t="s">
        <v>680</v>
      </c>
      <c r="D14" s="31">
        <v>246</v>
      </c>
      <c r="F14" s="31">
        <v>259</v>
      </c>
      <c r="H14" s="31">
        <v>0</v>
      </c>
      <c r="J14" s="31">
        <f t="shared" si="0"/>
        <v>259</v>
      </c>
    </row>
    <row r="15" spans="1:10">
      <c r="B15" s="31" t="s">
        <v>681</v>
      </c>
      <c r="D15" s="31">
        <v>16.8</v>
      </c>
      <c r="F15" s="31">
        <v>25</v>
      </c>
      <c r="H15" s="31">
        <f>F15*0.2</f>
        <v>5</v>
      </c>
      <c r="J15" s="31">
        <f t="shared" si="0"/>
        <v>30</v>
      </c>
    </row>
    <row r="16" spans="1:10">
      <c r="B16" s="31" t="s">
        <v>682</v>
      </c>
      <c r="D16" s="31">
        <v>15</v>
      </c>
      <c r="F16" s="31">
        <v>20</v>
      </c>
      <c r="H16" s="31">
        <f t="shared" ref="H16:H17" si="1">F16*0.2</f>
        <v>4</v>
      </c>
      <c r="J16" s="31">
        <f t="shared" si="0"/>
        <v>24</v>
      </c>
    </row>
    <row r="17" spans="2:10">
      <c r="B17" s="31" t="s">
        <v>683</v>
      </c>
      <c r="D17" s="31">
        <v>28.5</v>
      </c>
      <c r="F17" s="31">
        <v>35</v>
      </c>
      <c r="H17" s="31">
        <f t="shared" si="1"/>
        <v>7</v>
      </c>
      <c r="J17" s="31">
        <f t="shared" si="0"/>
        <v>42</v>
      </c>
    </row>
    <row r="18" spans="2:10" hidden="1">
      <c r="B18" s="31" t="s">
        <v>684</v>
      </c>
      <c r="D18" s="31">
        <v>26.5</v>
      </c>
      <c r="F18" s="321"/>
      <c r="H18" s="31">
        <v>0</v>
      </c>
      <c r="J18" s="31">
        <f>H18+F18</f>
        <v>0</v>
      </c>
    </row>
    <row r="20" spans="2:10">
      <c r="B20" s="34" t="s">
        <v>685</v>
      </c>
    </row>
    <row r="21" spans="2:10">
      <c r="B21" s="31" t="s">
        <v>686</v>
      </c>
      <c r="D21" s="31">
        <v>280</v>
      </c>
      <c r="F21" s="31">
        <v>294</v>
      </c>
      <c r="H21" s="31">
        <v>0</v>
      </c>
      <c r="J21" s="31">
        <f>(H21+F21)</f>
        <v>294</v>
      </c>
    </row>
    <row r="22" spans="2:10">
      <c r="B22" s="31" t="s">
        <v>687</v>
      </c>
      <c r="D22" s="31">
        <v>144</v>
      </c>
      <c r="F22" s="31">
        <v>152</v>
      </c>
      <c r="H22" s="31">
        <v>0</v>
      </c>
      <c r="J22" s="31">
        <f>H22+F22</f>
        <v>152</v>
      </c>
    </row>
    <row r="23" spans="2:10" ht="31">
      <c r="B23" s="49" t="s">
        <v>688</v>
      </c>
      <c r="D23" s="31">
        <v>145</v>
      </c>
      <c r="F23" s="31">
        <v>153</v>
      </c>
      <c r="H23" s="31">
        <v>0</v>
      </c>
      <c r="J23" s="31">
        <f>H23+F23</f>
        <v>153</v>
      </c>
    </row>
    <row r="24" spans="2:10" ht="31">
      <c r="B24" s="49" t="s">
        <v>689</v>
      </c>
      <c r="D24" s="31">
        <v>64</v>
      </c>
      <c r="F24" s="31">
        <v>68</v>
      </c>
      <c r="H24" s="31">
        <v>0</v>
      </c>
      <c r="J24" s="31">
        <f>H24+F24</f>
        <v>68</v>
      </c>
    </row>
    <row r="25" spans="2:10">
      <c r="B25" s="31" t="s">
        <v>690</v>
      </c>
      <c r="D25" s="31">
        <v>28</v>
      </c>
      <c r="F25" s="31">
        <v>30</v>
      </c>
      <c r="H25" s="31">
        <v>0</v>
      </c>
      <c r="J25" s="31">
        <f>H25+F25</f>
        <v>30</v>
      </c>
    </row>
    <row r="27" spans="2:10">
      <c r="B27" s="34" t="s">
        <v>691</v>
      </c>
    </row>
    <row r="28" spans="2:10">
      <c r="B28" s="31" t="s">
        <v>692</v>
      </c>
      <c r="D28" s="31">
        <v>180</v>
      </c>
      <c r="F28" s="31">
        <v>189</v>
      </c>
      <c r="H28" s="31">
        <v>0</v>
      </c>
      <c r="J28" s="31">
        <f t="shared" ref="J28:J29" si="2">H28+F28</f>
        <v>189</v>
      </c>
    </row>
    <row r="29" spans="2:10">
      <c r="B29" s="31" t="s">
        <v>693</v>
      </c>
      <c r="D29" s="31">
        <v>209</v>
      </c>
      <c r="F29" s="31">
        <v>219.5</v>
      </c>
      <c r="H29" s="31">
        <v>0</v>
      </c>
      <c r="J29" s="31">
        <f t="shared" si="2"/>
        <v>219.5</v>
      </c>
    </row>
    <row r="30" spans="2:10">
      <c r="B30" s="31" t="s">
        <v>694</v>
      </c>
      <c r="D30" s="31">
        <v>27.55</v>
      </c>
      <c r="F30" s="31">
        <v>29</v>
      </c>
      <c r="H30" s="31">
        <v>0</v>
      </c>
      <c r="J30" s="31">
        <f t="shared" ref="J30" si="3">H30+F30</f>
        <v>29</v>
      </c>
    </row>
    <row r="31" spans="2:10">
      <c r="B31" s="31" t="s">
        <v>695</v>
      </c>
    </row>
    <row r="33" spans="2:10">
      <c r="B33" s="34" t="s">
        <v>404</v>
      </c>
    </row>
    <row r="34" spans="2:10">
      <c r="B34" s="31" t="s">
        <v>696</v>
      </c>
    </row>
    <row r="35" spans="2:10">
      <c r="B35" s="31" t="s">
        <v>214</v>
      </c>
      <c r="D35" s="31">
        <v>508</v>
      </c>
      <c r="F35" s="31">
        <v>533.5</v>
      </c>
      <c r="H35" s="31">
        <v>0</v>
      </c>
      <c r="J35" s="31">
        <f>H35+F35</f>
        <v>533.5</v>
      </c>
    </row>
    <row r="36" spans="2:10">
      <c r="B36" s="31" t="s">
        <v>697</v>
      </c>
      <c r="D36" s="31">
        <v>153</v>
      </c>
      <c r="F36" s="31">
        <v>161</v>
      </c>
      <c r="H36" s="31">
        <v>0</v>
      </c>
      <c r="J36" s="31">
        <f t="shared" ref="J36:J42" si="4">H36+F36</f>
        <v>161</v>
      </c>
    </row>
    <row r="37" spans="2:10">
      <c r="B37" s="31" t="s">
        <v>698</v>
      </c>
      <c r="D37" s="31">
        <v>105</v>
      </c>
      <c r="F37" s="31">
        <v>110.5</v>
      </c>
      <c r="H37" s="31">
        <v>0</v>
      </c>
      <c r="J37" s="31">
        <f t="shared" si="4"/>
        <v>110.5</v>
      </c>
    </row>
    <row r="38" spans="2:10">
      <c r="B38" s="31" t="s">
        <v>699</v>
      </c>
      <c r="D38" s="31">
        <v>22.5</v>
      </c>
      <c r="F38" s="31">
        <v>24</v>
      </c>
      <c r="H38" s="31">
        <v>0</v>
      </c>
      <c r="J38" s="31">
        <f t="shared" si="4"/>
        <v>24</v>
      </c>
    </row>
    <row r="39" spans="2:10">
      <c r="B39" s="31" t="s">
        <v>636</v>
      </c>
      <c r="D39" s="31">
        <v>403</v>
      </c>
      <c r="F39" s="31">
        <v>423.5</v>
      </c>
      <c r="H39" s="31">
        <v>0</v>
      </c>
      <c r="J39" s="31">
        <f t="shared" si="4"/>
        <v>423.5</v>
      </c>
    </row>
    <row r="40" spans="2:10">
      <c r="B40" s="31" t="s">
        <v>700</v>
      </c>
      <c r="D40" s="31">
        <v>148</v>
      </c>
      <c r="F40" s="31">
        <v>155.5</v>
      </c>
      <c r="H40" s="31">
        <v>0</v>
      </c>
      <c r="J40" s="31">
        <f t="shared" si="4"/>
        <v>155.5</v>
      </c>
    </row>
    <row r="41" spans="2:10">
      <c r="B41" s="31" t="s">
        <v>701</v>
      </c>
      <c r="D41" s="31">
        <v>287</v>
      </c>
      <c r="F41" s="31">
        <v>301.5</v>
      </c>
      <c r="H41" s="31">
        <v>0</v>
      </c>
      <c r="J41" s="31">
        <f t="shared" si="4"/>
        <v>301.5</v>
      </c>
    </row>
    <row r="42" spans="2:10" ht="31">
      <c r="B42" s="49" t="s">
        <v>702</v>
      </c>
      <c r="D42" s="31">
        <v>133</v>
      </c>
      <c r="F42" s="31">
        <v>140</v>
      </c>
      <c r="H42" s="31">
        <v>0</v>
      </c>
      <c r="J42" s="31">
        <f t="shared" si="4"/>
        <v>140</v>
      </c>
    </row>
    <row r="43" spans="2:10" ht="9.75" customHeight="1"/>
    <row r="44" spans="2:10">
      <c r="B44" s="31" t="s">
        <v>703</v>
      </c>
    </row>
    <row r="45" spans="2:10" ht="8.25" customHeight="1"/>
    <row r="46" spans="2:10">
      <c r="B46" s="34" t="s">
        <v>704</v>
      </c>
    </row>
    <row r="47" spans="2:10">
      <c r="B47" s="31" t="s">
        <v>705</v>
      </c>
      <c r="D47" s="31">
        <v>342</v>
      </c>
      <c r="F47" s="31">
        <v>359.5</v>
      </c>
      <c r="H47" s="31">
        <v>0</v>
      </c>
      <c r="J47" s="31">
        <f>H47+F47</f>
        <v>359.5</v>
      </c>
    </row>
    <row r="48" spans="2:10">
      <c r="B48" s="31" t="s">
        <v>706</v>
      </c>
      <c r="D48" s="31">
        <v>238</v>
      </c>
      <c r="F48" s="31">
        <v>249.5</v>
      </c>
      <c r="H48" s="31">
        <v>0</v>
      </c>
      <c r="J48" s="31">
        <f t="shared" ref="J48:J50" si="5">H48+F48</f>
        <v>249.5</v>
      </c>
    </row>
    <row r="49" spans="1:10">
      <c r="B49" s="31" t="s">
        <v>707</v>
      </c>
      <c r="D49" s="31">
        <v>1467</v>
      </c>
      <c r="F49" s="31">
        <v>1540.5</v>
      </c>
      <c r="H49" s="31">
        <v>0</v>
      </c>
      <c r="J49" s="31">
        <f t="shared" si="5"/>
        <v>1540.5</v>
      </c>
    </row>
    <row r="50" spans="1:10">
      <c r="B50" s="31" t="s">
        <v>708</v>
      </c>
      <c r="D50" s="31">
        <v>1484</v>
      </c>
      <c r="E50" s="36"/>
      <c r="F50" s="31">
        <v>1558.5</v>
      </c>
      <c r="H50" s="31">
        <v>0</v>
      </c>
      <c r="J50" s="31">
        <f t="shared" si="5"/>
        <v>1558.5</v>
      </c>
    </row>
    <row r="51" spans="1:10">
      <c r="B51" s="31" t="s">
        <v>709</v>
      </c>
    </row>
    <row r="53" spans="1:10" ht="15.75" customHeight="1">
      <c r="B53" s="34" t="s">
        <v>710</v>
      </c>
      <c r="C53" s="32"/>
      <c r="J53" s="35"/>
    </row>
    <row r="54" spans="1:10" ht="15.75" customHeight="1">
      <c r="B54" s="56" t="s">
        <v>711</v>
      </c>
      <c r="C54" s="32"/>
      <c r="J54" s="35"/>
    </row>
    <row r="55" spans="1:10" ht="15.75" customHeight="1">
      <c r="B55" s="45" t="s">
        <v>712</v>
      </c>
      <c r="C55" s="57"/>
      <c r="D55" s="58" t="s">
        <v>713</v>
      </c>
      <c r="E55" s="58"/>
      <c r="F55" s="336" t="s">
        <v>714</v>
      </c>
      <c r="G55" s="45"/>
      <c r="H55" s="45"/>
      <c r="I55" s="45"/>
      <c r="J55" s="45"/>
    </row>
    <row r="56" spans="1:10" ht="6.75" customHeight="1">
      <c r="C56" s="32"/>
    </row>
    <row r="57" spans="1:10">
      <c r="B57" s="31" t="s">
        <v>715</v>
      </c>
      <c r="C57" s="32"/>
      <c r="D57" s="36">
        <v>30</v>
      </c>
      <c r="E57" s="36"/>
      <c r="F57" s="336" t="s">
        <v>714</v>
      </c>
      <c r="H57" s="31">
        <v>0</v>
      </c>
      <c r="J57" s="31" t="e">
        <f t="shared" ref="J57" si="6">H57+F57</f>
        <v>#VALUE!</v>
      </c>
    </row>
    <row r="58" spans="1:10" ht="8.25" customHeight="1">
      <c r="C58" s="32"/>
      <c r="D58" s="36"/>
      <c r="E58" s="36"/>
      <c r="F58" s="19"/>
      <c r="H58" s="19"/>
      <c r="I58" s="19"/>
    </row>
    <row r="59" spans="1:10" ht="16.5" hidden="1" customHeight="1">
      <c r="B59" s="44"/>
      <c r="C59" s="61"/>
      <c r="D59" s="44"/>
      <c r="E59" s="44"/>
      <c r="F59" s="39"/>
      <c r="G59" s="43"/>
      <c r="H59" s="44"/>
      <c r="I59" s="44"/>
      <c r="J59" s="44"/>
    </row>
    <row r="60" spans="1:10" ht="7.5" hidden="1" customHeight="1">
      <c r="B60" s="44"/>
      <c r="C60" s="61"/>
      <c r="D60" s="44"/>
      <c r="E60" s="44"/>
      <c r="F60" s="39"/>
      <c r="G60" s="43"/>
      <c r="H60" s="44"/>
      <c r="I60" s="44"/>
      <c r="J60" s="44"/>
    </row>
    <row r="61" spans="1:10" s="45" customFormat="1" hidden="1">
      <c r="A61" s="31"/>
      <c r="B61" s="44" t="s">
        <v>716</v>
      </c>
      <c r="C61" s="62"/>
      <c r="D61" s="63" t="s">
        <v>717</v>
      </c>
      <c r="E61" s="63"/>
      <c r="F61" s="63" t="s">
        <v>717</v>
      </c>
      <c r="G61" s="44"/>
      <c r="H61" s="44"/>
      <c r="I61" s="44"/>
      <c r="J61" s="44"/>
    </row>
    <row r="62" spans="1:10" s="45" customFormat="1" ht="15" hidden="1" customHeight="1">
      <c r="A62" s="31"/>
      <c r="B62" s="44" t="s">
        <v>718</v>
      </c>
      <c r="C62" s="61"/>
      <c r="D62" s="60"/>
      <c r="E62" s="60"/>
      <c r="F62" s="44"/>
      <c r="G62" s="44"/>
      <c r="H62" s="44"/>
      <c r="I62" s="44"/>
      <c r="J62" s="44"/>
    </row>
    <row r="63" spans="1:10" s="45" customFormat="1" ht="9" hidden="1" customHeight="1">
      <c r="A63" s="31"/>
      <c r="B63" s="64"/>
      <c r="C63" s="64"/>
      <c r="D63" s="64"/>
      <c r="E63" s="64"/>
      <c r="F63" s="64"/>
      <c r="G63" s="64"/>
      <c r="H63" s="64"/>
      <c r="I63" s="64"/>
      <c r="J63" s="64"/>
    </row>
    <row r="64" spans="1:10" s="45" customFormat="1" hidden="1">
      <c r="A64" s="31"/>
      <c r="B64" s="44" t="s">
        <v>716</v>
      </c>
      <c r="C64" s="62"/>
      <c r="D64" s="63" t="s">
        <v>717</v>
      </c>
      <c r="E64" s="63"/>
      <c r="F64" s="63" t="s">
        <v>717</v>
      </c>
      <c r="G64" s="44"/>
      <c r="H64" s="44"/>
      <c r="I64" s="44"/>
      <c r="J64" s="44"/>
    </row>
    <row r="65" spans="1:10" s="45" customFormat="1" hidden="1">
      <c r="A65" s="31"/>
      <c r="B65" s="44" t="s">
        <v>718</v>
      </c>
      <c r="C65" s="61"/>
      <c r="D65" s="60"/>
      <c r="E65" s="60"/>
      <c r="F65" s="44"/>
      <c r="G65" s="44"/>
      <c r="H65" s="44"/>
      <c r="I65" s="44"/>
      <c r="J65" s="44"/>
    </row>
    <row r="66" spans="1:10" s="45" customFormat="1" hidden="1">
      <c r="A66" s="31"/>
      <c r="B66" s="44"/>
      <c r="C66" s="61"/>
      <c r="D66" s="44"/>
      <c r="E66" s="44"/>
      <c r="F66" s="44"/>
      <c r="G66" s="44"/>
      <c r="H66" s="44"/>
      <c r="I66" s="44"/>
      <c r="J66" s="44"/>
    </row>
    <row r="67" spans="1:10" hidden="1">
      <c r="B67" s="39"/>
      <c r="C67" s="59"/>
      <c r="D67" s="39"/>
      <c r="E67" s="39"/>
      <c r="F67" s="43"/>
      <c r="G67" s="39"/>
      <c r="H67" s="43"/>
      <c r="I67" s="43"/>
      <c r="J67" s="39"/>
    </row>
    <row r="68" spans="1:10" hidden="1">
      <c r="B68" s="39"/>
      <c r="C68" s="39"/>
      <c r="D68" s="39"/>
      <c r="E68" s="39"/>
      <c r="F68" s="39"/>
      <c r="G68" s="39"/>
      <c r="H68" s="39"/>
      <c r="I68" s="39"/>
      <c r="J68" s="39"/>
    </row>
  </sheetData>
  <printOptions horizontalCentered="1"/>
  <pageMargins left="0.70866141732283472" right="0.70866141732283472" top="0.74803149606299213" bottom="0.74803149606299213" header="0.31496062992125984" footer="0.31496062992125984"/>
  <pageSetup paperSize="9" scale="53" orientation="landscape" verticalDpi="300" r:id="rId1"/>
  <headerFooter>
    <oddFooter>&amp;CPage 12.13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B2:O37"/>
  <sheetViews>
    <sheetView showGridLines="0" topLeftCell="A11" zoomScale="90" zoomScaleNormal="90" zoomScaleSheetLayoutView="85" workbookViewId="0">
      <selection activeCell="M35" sqref="M35"/>
    </sheetView>
  </sheetViews>
  <sheetFormatPr defaultColWidth="9.1796875" defaultRowHeight="15.5"/>
  <cols>
    <col min="1" max="1" width="5.1796875" style="16" customWidth="1"/>
    <col min="2" max="2" width="4.1796875" style="16" customWidth="1"/>
    <col min="3" max="3" width="2.54296875" style="16" customWidth="1"/>
    <col min="4" max="4" width="30.7265625" style="16" customWidth="1"/>
    <col min="5" max="5" width="50.26953125" style="16" customWidth="1"/>
    <col min="6" max="6" width="3.81640625" style="16" customWidth="1"/>
    <col min="7" max="7" width="12.54296875" style="38" customWidth="1"/>
    <col min="8" max="8" width="3.54296875" style="38" customWidth="1"/>
    <col min="9" max="9" width="12.54296875" style="38" customWidth="1"/>
    <col min="10" max="10" width="3.7265625" style="38" customWidth="1"/>
    <col min="11" max="11" width="12.7265625" style="38" customWidth="1"/>
    <col min="12" max="12" width="3.7265625" style="38" customWidth="1"/>
    <col min="13" max="13" width="12.54296875" style="38" customWidth="1"/>
    <col min="14" max="15" width="9.7265625" style="16" bestFit="1" customWidth="1"/>
    <col min="16" max="16384" width="9.1796875" style="16"/>
  </cols>
  <sheetData>
    <row r="2" spans="2:15" ht="20">
      <c r="B2" s="86" t="s">
        <v>3</v>
      </c>
    </row>
    <row r="3" spans="2:15">
      <c r="B3" s="28"/>
      <c r="G3" s="197"/>
      <c r="H3" s="197"/>
      <c r="I3" s="239"/>
    </row>
    <row r="4" spans="2:15">
      <c r="G4" s="197" t="s">
        <v>4</v>
      </c>
      <c r="H4" s="197"/>
      <c r="I4" s="197" t="s">
        <v>2</v>
      </c>
      <c r="M4" s="197" t="s">
        <v>2</v>
      </c>
    </row>
    <row r="5" spans="2:15" ht="31">
      <c r="B5" s="28"/>
      <c r="G5" s="126" t="s">
        <v>5</v>
      </c>
      <c r="H5" s="197"/>
      <c r="I5" s="126" t="s">
        <v>5</v>
      </c>
      <c r="J5" s="197"/>
      <c r="K5" s="198" t="s">
        <v>6</v>
      </c>
      <c r="L5" s="197"/>
      <c r="M5" s="90" t="s">
        <v>7</v>
      </c>
    </row>
    <row r="6" spans="2:15">
      <c r="B6" s="28"/>
      <c r="G6" s="254" t="s">
        <v>8</v>
      </c>
      <c r="H6" s="245"/>
      <c r="I6" s="254" t="s">
        <v>8</v>
      </c>
      <c r="J6" s="245"/>
      <c r="K6" s="254" t="s">
        <v>8</v>
      </c>
      <c r="L6" s="245"/>
      <c r="M6" s="254" t="s">
        <v>8</v>
      </c>
    </row>
    <row r="7" spans="2:15" s="28" customFormat="1">
      <c r="B7" s="28" t="s">
        <v>9</v>
      </c>
      <c r="G7" s="239"/>
      <c r="H7" s="239"/>
      <c r="I7" s="239"/>
      <c r="J7" s="239"/>
      <c r="K7" s="239" t="s">
        <v>10</v>
      </c>
      <c r="L7" s="239"/>
    </row>
    <row r="8" spans="2:15">
      <c r="B8" s="28"/>
      <c r="C8" s="16" t="s">
        <v>11</v>
      </c>
      <c r="K8" s="38" t="s">
        <v>10</v>
      </c>
      <c r="M8" s="16"/>
    </row>
    <row r="9" spans="2:15">
      <c r="C9" s="74" t="s">
        <v>12</v>
      </c>
      <c r="D9" s="16" t="s">
        <v>13</v>
      </c>
      <c r="G9" s="17">
        <v>0.67</v>
      </c>
      <c r="H9" s="17"/>
      <c r="I9" s="17">
        <v>0.7</v>
      </c>
      <c r="J9" s="17"/>
      <c r="K9" s="17">
        <f>I9*0.2</f>
        <v>0.13999999999999999</v>
      </c>
      <c r="L9" s="17"/>
      <c r="M9" s="17">
        <f>K9+I9</f>
        <v>0.84</v>
      </c>
      <c r="N9" s="17"/>
      <c r="O9" s="17"/>
    </row>
    <row r="10" spans="2:15">
      <c r="C10" s="74" t="s">
        <v>14</v>
      </c>
      <c r="D10" s="16" t="s">
        <v>15</v>
      </c>
      <c r="G10" s="17">
        <v>6.69</v>
      </c>
      <c r="H10" s="17"/>
      <c r="I10" s="17">
        <v>7.02</v>
      </c>
      <c r="J10" s="17"/>
      <c r="K10" s="17">
        <f>I10*0.2</f>
        <v>1.4039999999999999</v>
      </c>
      <c r="L10" s="17"/>
      <c r="M10" s="17">
        <f>K10+I10</f>
        <v>8.4239999999999995</v>
      </c>
      <c r="N10" s="17"/>
      <c r="O10" s="17"/>
    </row>
    <row r="11" spans="2:15">
      <c r="C11" s="74" t="s">
        <v>16</v>
      </c>
      <c r="D11" s="16" t="s">
        <v>17</v>
      </c>
      <c r="G11" s="17"/>
      <c r="H11" s="17"/>
      <c r="I11" s="17"/>
      <c r="J11" s="17"/>
      <c r="K11" s="17"/>
      <c r="L11" s="17"/>
      <c r="M11" s="17"/>
    </row>
    <row r="12" spans="2:15">
      <c r="B12" s="28"/>
      <c r="C12" s="255"/>
      <c r="D12" s="337" t="s">
        <v>18</v>
      </c>
      <c r="E12" s="337"/>
      <c r="G12" s="17"/>
      <c r="H12" s="17"/>
      <c r="I12" s="17"/>
      <c r="J12" s="17"/>
      <c r="L12" s="17"/>
      <c r="M12" s="16"/>
    </row>
    <row r="13" spans="2:15">
      <c r="G13" s="256" t="s">
        <v>19</v>
      </c>
      <c r="I13" s="17"/>
      <c r="J13" s="17"/>
      <c r="K13" s="38" t="s">
        <v>10</v>
      </c>
      <c r="L13" s="17"/>
      <c r="M13" s="16"/>
    </row>
    <row r="14" spans="2:15">
      <c r="B14" s="28"/>
      <c r="D14" s="16" t="s">
        <v>20</v>
      </c>
      <c r="G14" s="256">
        <v>0.3</v>
      </c>
      <c r="H14" s="257"/>
      <c r="I14" s="257"/>
      <c r="J14" s="257"/>
      <c r="K14" s="17"/>
      <c r="L14" s="257"/>
      <c r="M14" s="257" t="s">
        <v>19</v>
      </c>
      <c r="N14" s="17"/>
      <c r="O14" s="17"/>
    </row>
    <row r="15" spans="2:15">
      <c r="B15" s="28"/>
      <c r="G15" s="17"/>
      <c r="I15" s="17"/>
      <c r="M15" s="16"/>
    </row>
    <row r="16" spans="2:15">
      <c r="C16" s="16" t="s">
        <v>21</v>
      </c>
      <c r="G16" s="17"/>
      <c r="I16" s="17"/>
      <c r="K16" s="38" t="s">
        <v>10</v>
      </c>
      <c r="M16" s="16"/>
    </row>
    <row r="17" spans="2:15">
      <c r="D17" s="16" t="s">
        <v>22</v>
      </c>
      <c r="G17" s="17">
        <v>215.36</v>
      </c>
      <c r="H17" s="17"/>
      <c r="I17" s="17">
        <v>258.41000000000003</v>
      </c>
      <c r="J17" s="17"/>
      <c r="K17" s="17">
        <f>I17*0.2</f>
        <v>51.682000000000009</v>
      </c>
      <c r="L17" s="17"/>
      <c r="M17" s="17">
        <f>K17+I17</f>
        <v>310.09200000000004</v>
      </c>
      <c r="N17" s="17"/>
      <c r="O17" s="17"/>
    </row>
    <row r="18" spans="2:15">
      <c r="D18" s="16" t="s">
        <v>23</v>
      </c>
      <c r="G18" s="17">
        <v>5.64</v>
      </c>
      <c r="H18" s="17"/>
      <c r="I18" s="17">
        <v>6.76</v>
      </c>
      <c r="J18" s="17"/>
      <c r="K18" s="17">
        <f>I18*0.2</f>
        <v>1.3520000000000001</v>
      </c>
      <c r="L18" s="17"/>
      <c r="M18" s="17">
        <f>K18+I18</f>
        <v>8.1120000000000001</v>
      </c>
      <c r="N18" s="17"/>
      <c r="O18" s="17"/>
    </row>
    <row r="19" spans="2:15">
      <c r="G19" s="17"/>
      <c r="H19" s="17"/>
      <c r="I19" s="17"/>
      <c r="J19" s="17"/>
      <c r="K19" s="17"/>
      <c r="L19" s="17"/>
      <c r="M19" s="17"/>
    </row>
    <row r="20" spans="2:15" hidden="1">
      <c r="C20" s="16" t="s">
        <v>24</v>
      </c>
      <c r="G20" s="17">
        <v>23.49</v>
      </c>
      <c r="H20" s="17"/>
      <c r="I20" s="328"/>
      <c r="J20" s="17"/>
      <c r="K20" s="17">
        <f>I20*0.2</f>
        <v>0</v>
      </c>
      <c r="L20" s="17"/>
      <c r="M20" s="17">
        <f>K20+I20</f>
        <v>0</v>
      </c>
      <c r="N20" s="17"/>
      <c r="O20" s="17"/>
    </row>
    <row r="21" spans="2:15" hidden="1">
      <c r="C21" s="16" t="s">
        <v>25</v>
      </c>
      <c r="G21" s="17"/>
      <c r="H21" s="257"/>
      <c r="I21" s="17"/>
      <c r="J21" s="257"/>
      <c r="K21" s="17">
        <f>I21*0.2</f>
        <v>0</v>
      </c>
      <c r="L21" s="257"/>
      <c r="M21" s="17">
        <v>0</v>
      </c>
    </row>
    <row r="22" spans="2:15">
      <c r="G22" s="17"/>
      <c r="I22" s="17"/>
      <c r="K22" s="38" t="s">
        <v>10</v>
      </c>
    </row>
    <row r="23" spans="2:15">
      <c r="B23" s="28"/>
      <c r="C23" s="16" t="s">
        <v>26</v>
      </c>
      <c r="G23" s="17"/>
      <c r="I23" s="17"/>
      <c r="K23" s="38" t="s">
        <v>10</v>
      </c>
    </row>
    <row r="24" spans="2:15">
      <c r="D24" s="16" t="s">
        <v>27</v>
      </c>
      <c r="G24" s="17">
        <v>8.8800000000000008</v>
      </c>
      <c r="H24" s="17"/>
      <c r="I24" s="17">
        <v>9.33</v>
      </c>
      <c r="J24" s="17"/>
      <c r="K24" s="17">
        <f>I24*0.2</f>
        <v>1.8660000000000001</v>
      </c>
      <c r="L24" s="17"/>
      <c r="M24" s="17">
        <f>K24+I24</f>
        <v>11.196</v>
      </c>
    </row>
    <row r="25" spans="2:15">
      <c r="D25" s="16" t="s">
        <v>28</v>
      </c>
      <c r="G25" s="17">
        <v>11.2</v>
      </c>
      <c r="H25" s="17"/>
      <c r="I25" s="17">
        <v>11.76</v>
      </c>
      <c r="J25" s="17"/>
      <c r="K25" s="17">
        <f>I25*0.2</f>
        <v>2.3519999999999999</v>
      </c>
      <c r="L25" s="17"/>
      <c r="M25" s="17">
        <f>K25+I25</f>
        <v>14.112</v>
      </c>
    </row>
    <row r="26" spans="2:15">
      <c r="D26" s="16" t="s">
        <v>29</v>
      </c>
      <c r="G26" s="17">
        <v>14.39</v>
      </c>
      <c r="H26" s="17"/>
      <c r="I26" s="17">
        <v>15.1</v>
      </c>
      <c r="J26" s="17"/>
      <c r="K26" s="17">
        <f>I26*0.2</f>
        <v>3.02</v>
      </c>
      <c r="L26" s="17"/>
      <c r="M26" s="17">
        <f>K26+I26</f>
        <v>18.12</v>
      </c>
    </row>
    <row r="27" spans="2:15">
      <c r="G27" s="17"/>
      <c r="H27" s="17"/>
      <c r="I27" s="17"/>
      <c r="J27" s="17"/>
      <c r="K27" s="17"/>
      <c r="L27" s="17"/>
      <c r="M27" s="17"/>
    </row>
    <row r="28" spans="2:15">
      <c r="B28" s="28"/>
      <c r="C28" s="16" t="s">
        <v>30</v>
      </c>
      <c r="G28" s="17"/>
      <c r="H28" s="17"/>
      <c r="I28" s="17"/>
      <c r="J28" s="17"/>
      <c r="K28" s="17"/>
      <c r="L28" s="17"/>
      <c r="M28" s="17"/>
    </row>
    <row r="29" spans="2:15">
      <c r="D29" s="16" t="s">
        <v>31</v>
      </c>
      <c r="G29" s="17">
        <v>0.15</v>
      </c>
      <c r="H29" s="17"/>
      <c r="I29" s="17">
        <v>0.15</v>
      </c>
      <c r="J29" s="17"/>
      <c r="K29" s="17">
        <f>I29*0.2</f>
        <v>0.03</v>
      </c>
      <c r="L29" s="17"/>
      <c r="M29" s="17">
        <f>K29+I29</f>
        <v>0.18</v>
      </c>
    </row>
    <row r="30" spans="2:15">
      <c r="B30" s="28"/>
      <c r="D30" s="16" t="s">
        <v>32</v>
      </c>
      <c r="G30" s="17">
        <v>0.15</v>
      </c>
      <c r="H30" s="17"/>
      <c r="I30" s="17">
        <v>0.15</v>
      </c>
      <c r="J30" s="17"/>
      <c r="K30" s="17">
        <f>I30*0.2</f>
        <v>0.03</v>
      </c>
      <c r="L30" s="17"/>
      <c r="M30" s="17">
        <f>K30+I30</f>
        <v>0.18</v>
      </c>
    </row>
    <row r="31" spans="2:15">
      <c r="D31" s="16" t="s">
        <v>33</v>
      </c>
      <c r="G31" s="17">
        <v>0.31</v>
      </c>
      <c r="H31" s="17"/>
      <c r="I31" s="17">
        <v>0.33</v>
      </c>
      <c r="J31" s="17"/>
      <c r="K31" s="17">
        <f>I31*0.2</f>
        <v>6.6000000000000003E-2</v>
      </c>
      <c r="L31" s="17"/>
      <c r="M31" s="17">
        <f>K31+I31</f>
        <v>0.39600000000000002</v>
      </c>
    </row>
    <row r="32" spans="2:15">
      <c r="G32" s="17"/>
      <c r="H32" s="258"/>
      <c r="I32" s="17"/>
      <c r="J32" s="258"/>
      <c r="K32" s="258"/>
      <c r="L32" s="258"/>
      <c r="M32" s="17"/>
    </row>
    <row r="33" spans="3:13" hidden="1">
      <c r="C33" s="16" t="s">
        <v>34</v>
      </c>
      <c r="G33" s="17">
        <v>54.52</v>
      </c>
      <c r="H33" s="17"/>
      <c r="I33" s="17"/>
      <c r="J33" s="17"/>
      <c r="K33" s="17">
        <v>0</v>
      </c>
      <c r="L33" s="17"/>
      <c r="M33" s="17">
        <f>K33+I33</f>
        <v>0</v>
      </c>
    </row>
    <row r="34" spans="3:13">
      <c r="G34" s="17"/>
      <c r="H34" s="17"/>
      <c r="I34" s="17"/>
      <c r="J34" s="17"/>
      <c r="K34" s="17"/>
      <c r="L34" s="17"/>
      <c r="M34" s="17"/>
    </row>
    <row r="35" spans="3:13">
      <c r="C35" s="16" t="s">
        <v>35</v>
      </c>
      <c r="G35" s="17">
        <v>72.95</v>
      </c>
      <c r="H35" s="17"/>
      <c r="I35" s="17">
        <v>76.599999999999994</v>
      </c>
      <c r="J35" s="17"/>
      <c r="K35" s="17">
        <v>0</v>
      </c>
      <c r="L35" s="17"/>
      <c r="M35" s="17">
        <f>K35+I35</f>
        <v>76.599999999999994</v>
      </c>
    </row>
    <row r="36" spans="3:13">
      <c r="G36" s="17"/>
      <c r="H36" s="17"/>
      <c r="I36" s="17"/>
      <c r="J36" s="17"/>
      <c r="K36" s="17"/>
      <c r="L36" s="17"/>
      <c r="M36" s="17"/>
    </row>
    <row r="37" spans="3:13">
      <c r="G37" s="17"/>
      <c r="H37" s="17"/>
      <c r="I37" s="17"/>
      <c r="J37" s="17"/>
      <c r="K37" s="17"/>
      <c r="L37" s="17"/>
      <c r="M37" s="17"/>
    </row>
  </sheetData>
  <mergeCells count="1">
    <mergeCell ref="D12:E12"/>
  </mergeCells>
  <phoneticPr fontId="0" type="noConversion"/>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L49"/>
  <sheetViews>
    <sheetView showGridLines="0" zoomScale="87" zoomScaleNormal="87" zoomScaleSheetLayoutView="85" workbookViewId="0">
      <pane xSplit="4" ySplit="5" topLeftCell="E20" activePane="bottomRight" state="frozen"/>
      <selection pane="topRight" activeCell="A63" sqref="A63:A64"/>
      <selection pane="bottomLeft" activeCell="A63" sqref="A63:A64"/>
      <selection pane="bottomRight" activeCell="L13" sqref="L13:L14"/>
    </sheetView>
  </sheetViews>
  <sheetFormatPr defaultColWidth="9.1796875" defaultRowHeight="15.5"/>
  <cols>
    <col min="1" max="1" width="4.7265625" style="46" customWidth="1"/>
    <col min="2" max="2" width="43.54296875" style="46" customWidth="1"/>
    <col min="3" max="3" width="3.7265625" style="46" customWidth="1"/>
    <col min="4" max="4" width="36.81640625" style="204" customWidth="1"/>
    <col min="5" max="5" width="3.7265625" style="204" customWidth="1"/>
    <col min="6" max="6" width="13.54296875" style="46" customWidth="1"/>
    <col min="7" max="7" width="3.7265625" style="46" customWidth="1"/>
    <col min="8" max="8" width="13.54296875" style="46" customWidth="1"/>
    <col min="9" max="9" width="3.7265625" style="46" customWidth="1"/>
    <col min="10" max="10" width="12.7265625" style="46" customWidth="1"/>
    <col min="11" max="11" width="3.7265625" style="46" customWidth="1"/>
    <col min="12" max="12" width="13.54296875" style="46" customWidth="1"/>
    <col min="13" max="16384" width="9.1796875" style="46"/>
  </cols>
  <sheetData>
    <row r="2" spans="1:12" ht="29.25" customHeight="1">
      <c r="A2" s="30"/>
      <c r="B2" s="104" t="s">
        <v>542</v>
      </c>
    </row>
    <row r="3" spans="1:12" s="50" customFormat="1" ht="27" customHeight="1">
      <c r="D3" s="32"/>
      <c r="E3" s="78"/>
      <c r="F3" s="18" t="s">
        <v>4</v>
      </c>
      <c r="G3" s="18"/>
      <c r="H3" s="18" t="s">
        <v>2</v>
      </c>
      <c r="I3" s="231"/>
      <c r="J3" s="231"/>
      <c r="K3" s="231"/>
      <c r="L3" s="18" t="s">
        <v>2</v>
      </c>
    </row>
    <row r="4" spans="1:12" s="233" customFormat="1" ht="40.5" customHeight="1">
      <c r="D4" s="234"/>
      <c r="F4" s="126" t="s">
        <v>5</v>
      </c>
      <c r="G4" s="197"/>
      <c r="H4" s="126" t="s">
        <v>5</v>
      </c>
      <c r="I4" s="197"/>
      <c r="J4" s="198" t="s">
        <v>6</v>
      </c>
      <c r="K4" s="197"/>
      <c r="L4" s="90" t="s">
        <v>7</v>
      </c>
    </row>
    <row r="5" spans="1:12" ht="18" customHeight="1">
      <c r="B5" s="235"/>
      <c r="E5" s="233"/>
      <c r="F5" s="100" t="s">
        <v>8</v>
      </c>
      <c r="G5" s="100"/>
      <c r="H5" s="100" t="s">
        <v>8</v>
      </c>
      <c r="I5" s="100"/>
      <c r="J5" s="100" t="s">
        <v>8</v>
      </c>
      <c r="K5" s="100"/>
      <c r="L5" s="100" t="s">
        <v>8</v>
      </c>
    </row>
    <row r="6" spans="1:12">
      <c r="B6" s="203" t="s">
        <v>719</v>
      </c>
      <c r="E6" s="233"/>
      <c r="I6" s="100"/>
      <c r="J6" s="46" t="s">
        <v>10</v>
      </c>
    </row>
    <row r="7" spans="1:12">
      <c r="B7" s="46" t="s">
        <v>720</v>
      </c>
      <c r="D7" s="236" t="s">
        <v>19</v>
      </c>
      <c r="E7" s="233"/>
      <c r="F7" s="46">
        <v>300</v>
      </c>
      <c r="I7" s="100"/>
      <c r="J7" s="17">
        <v>0</v>
      </c>
      <c r="L7" s="46">
        <f>J7+H7</f>
        <v>0</v>
      </c>
    </row>
    <row r="8" spans="1:12">
      <c r="B8" s="46" t="s">
        <v>721</v>
      </c>
      <c r="D8" s="236"/>
      <c r="E8" s="233"/>
      <c r="I8" s="100"/>
      <c r="J8" s="17"/>
    </row>
    <row r="9" spans="1:12">
      <c r="D9" s="236" t="s">
        <v>722</v>
      </c>
      <c r="E9" s="236"/>
      <c r="F9" s="46">
        <v>5000</v>
      </c>
      <c r="J9" s="46">
        <v>0</v>
      </c>
      <c r="K9" s="17"/>
      <c r="L9" s="46">
        <f>J9+H9</f>
        <v>0</v>
      </c>
    </row>
    <row r="10" spans="1:12" ht="18.75" customHeight="1">
      <c r="B10" s="46" t="s">
        <v>723</v>
      </c>
      <c r="D10" s="236"/>
      <c r="E10" s="236"/>
      <c r="J10" s="17"/>
      <c r="K10" s="17"/>
    </row>
    <row r="11" spans="1:12">
      <c r="D11" s="236" t="s">
        <v>724</v>
      </c>
      <c r="E11" s="236"/>
      <c r="F11" s="46">
        <v>5000</v>
      </c>
      <c r="J11" s="46">
        <v>0</v>
      </c>
      <c r="K11" s="17"/>
      <c r="L11" s="46">
        <f>J11+H11</f>
        <v>0</v>
      </c>
    </row>
    <row r="12" spans="1:12">
      <c r="A12" s="203"/>
      <c r="B12" s="203" t="s">
        <v>725</v>
      </c>
      <c r="L12" s="211"/>
    </row>
    <row r="13" spans="1:12">
      <c r="A13" s="203"/>
      <c r="B13" s="46" t="s">
        <v>726</v>
      </c>
      <c r="E13" s="46"/>
      <c r="F13" s="46">
        <v>1741.5188746956001</v>
      </c>
      <c r="H13" s="212" t="s">
        <v>714</v>
      </c>
      <c r="J13" s="46">
        <v>0</v>
      </c>
      <c r="L13" s="46">
        <v>0</v>
      </c>
    </row>
    <row r="14" spans="1:12">
      <c r="A14" s="203"/>
      <c r="B14" s="46" t="s">
        <v>727</v>
      </c>
      <c r="E14" s="46"/>
      <c r="F14" s="46">
        <v>2175.7275081003004</v>
      </c>
      <c r="H14" s="212" t="s">
        <v>714</v>
      </c>
      <c r="J14" s="46">
        <v>0</v>
      </c>
      <c r="L14" s="46">
        <v>0</v>
      </c>
    </row>
    <row r="15" spans="1:12">
      <c r="A15" s="203"/>
      <c r="B15" s="46" t="s">
        <v>728</v>
      </c>
      <c r="E15" s="46"/>
      <c r="F15" s="237">
        <v>0.1</v>
      </c>
      <c r="G15" s="237"/>
      <c r="H15" s="237">
        <v>0.1</v>
      </c>
      <c r="L15" s="211"/>
    </row>
    <row r="16" spans="1:12">
      <c r="A16" s="203"/>
      <c r="B16" s="203" t="s">
        <v>729</v>
      </c>
      <c r="E16" s="46"/>
      <c r="L16" s="211"/>
    </row>
    <row r="17" spans="2:12">
      <c r="B17" s="46" t="s">
        <v>730</v>
      </c>
      <c r="E17" s="46"/>
      <c r="F17" s="46">
        <v>446</v>
      </c>
      <c r="H17" s="46">
        <v>468.5</v>
      </c>
      <c r="J17" s="46">
        <v>0</v>
      </c>
      <c r="L17" s="46">
        <f>J17+H17</f>
        <v>468.5</v>
      </c>
    </row>
    <row r="18" spans="2:12">
      <c r="B18" s="46" t="s">
        <v>731</v>
      </c>
      <c r="E18" s="46"/>
      <c r="F18" s="46">
        <v>324</v>
      </c>
      <c r="H18" s="46">
        <v>340.5</v>
      </c>
      <c r="J18" s="46">
        <v>0</v>
      </c>
      <c r="L18" s="46">
        <f>J18+H18</f>
        <v>340.5</v>
      </c>
    </row>
    <row r="19" spans="2:12">
      <c r="B19" s="46" t="s">
        <v>732</v>
      </c>
      <c r="E19" s="46"/>
      <c r="F19" s="46">
        <v>434</v>
      </c>
      <c r="H19" s="46">
        <v>456</v>
      </c>
      <c r="J19" s="46">
        <v>0</v>
      </c>
      <c r="L19" s="46">
        <f>J19+H19</f>
        <v>456</v>
      </c>
    </row>
    <row r="20" spans="2:12">
      <c r="B20" s="46" t="s">
        <v>733</v>
      </c>
      <c r="E20" s="46"/>
      <c r="F20" s="46">
        <v>96</v>
      </c>
      <c r="H20" s="46">
        <v>101</v>
      </c>
      <c r="J20" s="46">
        <v>0</v>
      </c>
      <c r="L20" s="46">
        <f>J20+H20</f>
        <v>101</v>
      </c>
    </row>
    <row r="21" spans="2:12">
      <c r="B21" s="46" t="s">
        <v>734</v>
      </c>
      <c r="E21" s="46"/>
      <c r="F21" s="46">
        <v>283</v>
      </c>
      <c r="H21" s="46">
        <v>297.5</v>
      </c>
      <c r="J21" s="46">
        <v>0</v>
      </c>
      <c r="L21" s="46">
        <f t="shared" ref="L21:L22" si="0">J21+H21</f>
        <v>297.5</v>
      </c>
    </row>
    <row r="22" spans="2:12" hidden="1">
      <c r="B22" s="46" t="s">
        <v>735</v>
      </c>
      <c r="E22" s="46"/>
      <c r="F22" s="46">
        <v>108</v>
      </c>
      <c r="H22" s="46" t="s">
        <v>98</v>
      </c>
      <c r="J22" s="46">
        <v>0</v>
      </c>
      <c r="L22" s="46" t="e">
        <f t="shared" si="0"/>
        <v>#VALUE!</v>
      </c>
    </row>
    <row r="23" spans="2:12">
      <c r="L23" s="211"/>
    </row>
    <row r="24" spans="2:12">
      <c r="B24" s="203" t="s">
        <v>736</v>
      </c>
      <c r="C24" s="203"/>
      <c r="D24" s="238" t="s">
        <v>737</v>
      </c>
    </row>
    <row r="25" spans="2:12" ht="9" customHeight="1">
      <c r="B25" s="203"/>
      <c r="C25" s="203"/>
      <c r="D25" s="238"/>
    </row>
    <row r="26" spans="2:12">
      <c r="B26" s="205" t="s">
        <v>738</v>
      </c>
      <c r="D26" s="204" t="s">
        <v>739</v>
      </c>
      <c r="E26" s="46"/>
      <c r="F26" s="208">
        <v>1513</v>
      </c>
      <c r="H26" s="208">
        <v>1589</v>
      </c>
      <c r="J26" s="46">
        <v>0</v>
      </c>
      <c r="L26" s="46">
        <f>SUM(H26:K26)</f>
        <v>1589</v>
      </c>
    </row>
    <row r="27" spans="2:12">
      <c r="D27" s="204" t="s">
        <v>740</v>
      </c>
      <c r="E27" s="46"/>
      <c r="F27" s="46">
        <v>1009</v>
      </c>
      <c r="H27" s="46">
        <v>1059.5</v>
      </c>
      <c r="J27" s="46">
        <v>0</v>
      </c>
      <c r="L27" s="46">
        <f>J27+H27</f>
        <v>1059.5</v>
      </c>
    </row>
    <row r="28" spans="2:12">
      <c r="D28" s="204" t="s">
        <v>741</v>
      </c>
      <c r="E28" s="46"/>
      <c r="F28" s="46">
        <v>757</v>
      </c>
      <c r="H28" s="46">
        <v>795</v>
      </c>
      <c r="J28" s="46">
        <v>0</v>
      </c>
      <c r="L28" s="46">
        <f>J28+H28</f>
        <v>795</v>
      </c>
    </row>
    <row r="29" spans="2:12">
      <c r="D29" s="204" t="s">
        <v>742</v>
      </c>
      <c r="E29" s="46"/>
      <c r="F29" s="46">
        <v>505</v>
      </c>
      <c r="H29" s="46">
        <v>530.5</v>
      </c>
      <c r="J29" s="46">
        <v>0</v>
      </c>
      <c r="L29" s="46">
        <f>J29+H29</f>
        <v>530.5</v>
      </c>
    </row>
    <row r="30" spans="2:12">
      <c r="E30" s="46"/>
    </row>
    <row r="31" spans="2:12">
      <c r="B31" s="205" t="s">
        <v>743</v>
      </c>
      <c r="D31" s="204" t="s">
        <v>739</v>
      </c>
      <c r="E31" s="46"/>
      <c r="F31" s="46">
        <v>1164.0025000000001</v>
      </c>
      <c r="H31" s="46">
        <v>1222.5</v>
      </c>
      <c r="J31" s="46">
        <v>0</v>
      </c>
      <c r="L31" s="46">
        <f t="shared" ref="L31:L44" si="1">J31+H31</f>
        <v>1222.5</v>
      </c>
    </row>
    <row r="32" spans="2:12">
      <c r="D32" s="204" t="s">
        <v>740</v>
      </c>
      <c r="E32" s="46"/>
      <c r="F32" s="46">
        <v>776</v>
      </c>
      <c r="H32" s="46">
        <v>815</v>
      </c>
      <c r="J32" s="46">
        <v>0</v>
      </c>
      <c r="L32" s="46">
        <f t="shared" si="1"/>
        <v>815</v>
      </c>
    </row>
    <row r="33" spans="1:12">
      <c r="D33" s="204" t="s">
        <v>741</v>
      </c>
      <c r="E33" s="46"/>
      <c r="F33" s="46">
        <v>582</v>
      </c>
      <c r="H33" s="46">
        <v>611.5</v>
      </c>
      <c r="J33" s="46">
        <v>0</v>
      </c>
      <c r="L33" s="46">
        <f t="shared" si="1"/>
        <v>611.5</v>
      </c>
    </row>
    <row r="34" spans="1:12">
      <c r="D34" s="204" t="s">
        <v>742</v>
      </c>
      <c r="E34" s="46"/>
      <c r="F34" s="46">
        <v>388</v>
      </c>
      <c r="H34" s="46">
        <v>407.5</v>
      </c>
      <c r="J34" s="46">
        <v>0</v>
      </c>
      <c r="L34" s="46">
        <f t="shared" si="1"/>
        <v>407.5</v>
      </c>
    </row>
    <row r="35" spans="1:12">
      <c r="E35" s="46"/>
      <c r="F35" s="52"/>
      <c r="G35" s="52"/>
      <c r="H35" s="52"/>
      <c r="I35" s="46" t="s">
        <v>19</v>
      </c>
      <c r="J35" s="46" t="s">
        <v>19</v>
      </c>
      <c r="K35" s="46" t="s">
        <v>19</v>
      </c>
      <c r="L35" s="52"/>
    </row>
    <row r="36" spans="1:12">
      <c r="A36" s="46" t="s">
        <v>19</v>
      </c>
      <c r="B36" s="205" t="s">
        <v>744</v>
      </c>
      <c r="D36" s="204" t="s">
        <v>739</v>
      </c>
      <c r="E36" s="46"/>
      <c r="F36" s="46">
        <v>556.995</v>
      </c>
      <c r="H36" s="46">
        <v>585</v>
      </c>
      <c r="J36" s="46">
        <v>0</v>
      </c>
      <c r="L36" s="46">
        <f t="shared" si="1"/>
        <v>585</v>
      </c>
    </row>
    <row r="37" spans="1:12">
      <c r="D37" s="204" t="s">
        <v>740</v>
      </c>
      <c r="E37" s="46"/>
      <c r="F37" s="46">
        <v>371.995</v>
      </c>
      <c r="H37" s="46">
        <v>391</v>
      </c>
      <c r="J37" s="46">
        <v>0</v>
      </c>
      <c r="L37" s="46">
        <f t="shared" si="1"/>
        <v>391</v>
      </c>
    </row>
    <row r="38" spans="1:12">
      <c r="D38" s="204" t="s">
        <v>741</v>
      </c>
      <c r="E38" s="46"/>
      <c r="F38" s="46">
        <v>279.00000000000006</v>
      </c>
      <c r="H38" s="46">
        <v>293</v>
      </c>
      <c r="J38" s="46">
        <v>0</v>
      </c>
      <c r="L38" s="46">
        <f t="shared" si="1"/>
        <v>293</v>
      </c>
    </row>
    <row r="39" spans="1:12">
      <c r="D39" s="204" t="s">
        <v>742</v>
      </c>
      <c r="E39" s="46"/>
      <c r="F39" s="46">
        <v>188</v>
      </c>
      <c r="H39" s="46">
        <v>197.5</v>
      </c>
      <c r="J39" s="46">
        <v>0</v>
      </c>
      <c r="L39" s="46">
        <f t="shared" si="1"/>
        <v>197.5</v>
      </c>
    </row>
    <row r="40" spans="1:12">
      <c r="E40" s="46"/>
    </row>
    <row r="41" spans="1:12">
      <c r="B41" s="205" t="s">
        <v>745</v>
      </c>
      <c r="D41" s="204" t="s">
        <v>739</v>
      </c>
      <c r="E41" s="46"/>
      <c r="F41" s="46">
        <v>235</v>
      </c>
      <c r="H41" s="46">
        <v>247</v>
      </c>
      <c r="J41" s="46">
        <v>0</v>
      </c>
      <c r="L41" s="46">
        <f t="shared" si="1"/>
        <v>247</v>
      </c>
    </row>
    <row r="42" spans="1:12">
      <c r="D42" s="204" t="s">
        <v>740</v>
      </c>
      <c r="E42" s="46"/>
      <c r="F42" s="46">
        <v>156.995</v>
      </c>
      <c r="H42" s="46">
        <v>165</v>
      </c>
      <c r="J42" s="46">
        <v>0</v>
      </c>
      <c r="L42" s="46">
        <f t="shared" si="1"/>
        <v>165</v>
      </c>
    </row>
    <row r="43" spans="1:12">
      <c r="D43" s="204" t="s">
        <v>741</v>
      </c>
      <c r="E43" s="46"/>
      <c r="F43" s="46">
        <v>118</v>
      </c>
      <c r="H43" s="46">
        <v>124</v>
      </c>
      <c r="J43" s="46">
        <v>0</v>
      </c>
      <c r="L43" s="46">
        <f t="shared" si="1"/>
        <v>124</v>
      </c>
    </row>
    <row r="44" spans="1:12">
      <c r="D44" s="204" t="s">
        <v>742</v>
      </c>
      <c r="E44" s="46"/>
      <c r="F44" s="46">
        <v>79</v>
      </c>
      <c r="H44" s="46">
        <v>83</v>
      </c>
      <c r="J44" s="46">
        <v>0</v>
      </c>
      <c r="L44" s="46">
        <f t="shared" si="1"/>
        <v>83</v>
      </c>
    </row>
    <row r="45" spans="1:12">
      <c r="E45" s="46"/>
    </row>
    <row r="46" spans="1:12">
      <c r="B46" s="205" t="s">
        <v>746</v>
      </c>
      <c r="E46" s="46"/>
      <c r="F46" s="46" t="s">
        <v>747</v>
      </c>
      <c r="H46" s="46" t="s">
        <v>747</v>
      </c>
      <c r="J46" s="46">
        <v>0</v>
      </c>
      <c r="L46" s="46">
        <v>0</v>
      </c>
    </row>
    <row r="47" spans="1:12">
      <c r="E47" s="46"/>
    </row>
    <row r="48" spans="1:12">
      <c r="E48" s="46"/>
    </row>
    <row r="49" spans="2:2">
      <c r="B49" s="203"/>
    </row>
  </sheetData>
  <phoneticPr fontId="3" type="noConversion"/>
  <printOptions horizontalCentered="1"/>
  <pageMargins left="0.59055118110236227" right="0.59055118110236227" top="0.59055118110236227" bottom="0.59055118110236227" header="0.51181102362204722" footer="0.51181102362204722"/>
  <pageSetup paperSize="9" scale="77" firstPageNumber="80" orientation="landscape" useFirstPageNumber="1" r:id="rId1"/>
  <headerFooter alignWithMargins="0">
    <oddFooter>&amp;C&amp;"Gill Sans MT Light,Regular"Page 12.14</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92D050"/>
    <pageSetUpPr fitToPage="1"/>
  </sheetPr>
  <dimension ref="A1:J23"/>
  <sheetViews>
    <sheetView showGridLines="0" zoomScale="90" zoomScaleNormal="90" zoomScaleSheetLayoutView="85" workbookViewId="0">
      <pane xSplit="2" ySplit="5" topLeftCell="C6" activePane="bottomRight" state="frozen"/>
      <selection pane="topRight" activeCell="A63" sqref="A63:A64"/>
      <selection pane="bottomLeft" activeCell="A63" sqref="A63:A64"/>
      <selection pane="bottomRight" activeCell="F11" sqref="F11"/>
    </sheetView>
  </sheetViews>
  <sheetFormatPr defaultColWidth="9.1796875" defaultRowHeight="15.5"/>
  <cols>
    <col min="1" max="1" width="4.54296875" style="31" customWidth="1"/>
    <col min="2" max="2" width="55.7265625" style="31" customWidth="1"/>
    <col min="3" max="3" width="3.7265625" style="31" customWidth="1"/>
    <col min="4" max="4" width="12.7265625" style="31" customWidth="1"/>
    <col min="5" max="5" width="3.7265625" style="31" customWidth="1"/>
    <col min="6" max="6" width="12.7265625" style="31" customWidth="1"/>
    <col min="7" max="7" width="3.7265625" style="31" customWidth="1"/>
    <col min="8" max="8" width="12.7265625" style="31" customWidth="1"/>
    <col min="9" max="9" width="3.7265625" style="31" customWidth="1"/>
    <col min="10" max="10" width="12.7265625" style="31" customWidth="1"/>
    <col min="11" max="16384" width="9.1796875" style="31"/>
  </cols>
  <sheetData>
    <row r="1" spans="1:10" s="46" customFormat="1"/>
    <row r="2" spans="1:10" s="46" customFormat="1" ht="29.25" customHeight="1">
      <c r="B2" s="104" t="s">
        <v>542</v>
      </c>
    </row>
    <row r="3" spans="1:10" ht="18" customHeight="1">
      <c r="C3" s="13"/>
      <c r="D3" s="18" t="s">
        <v>4</v>
      </c>
      <c r="E3" s="18"/>
      <c r="F3" s="18" t="s">
        <v>2</v>
      </c>
      <c r="G3" s="19"/>
      <c r="H3" s="19"/>
      <c r="I3" s="19"/>
      <c r="J3" s="18" t="s">
        <v>2</v>
      </c>
    </row>
    <row r="4" spans="1:10" s="200" customFormat="1" ht="31">
      <c r="C4" s="233"/>
      <c r="D4" s="126" t="s">
        <v>5</v>
      </c>
      <c r="E4" s="197"/>
      <c r="F4" s="126" t="s">
        <v>5</v>
      </c>
      <c r="G4" s="197"/>
      <c r="H4" s="198" t="s">
        <v>6</v>
      </c>
      <c r="I4" s="197"/>
      <c r="J4" s="90" t="s">
        <v>7</v>
      </c>
    </row>
    <row r="5" spans="1:10" s="46" customFormat="1">
      <c r="C5" s="54"/>
      <c r="D5" s="100" t="s">
        <v>8</v>
      </c>
      <c r="E5" s="100"/>
      <c r="F5" s="100" t="s">
        <v>8</v>
      </c>
      <c r="G5" s="100"/>
      <c r="H5" s="100" t="s">
        <v>8</v>
      </c>
      <c r="I5" s="100"/>
      <c r="J5" s="100" t="s">
        <v>8</v>
      </c>
    </row>
    <row r="6" spans="1:10" s="203" customFormat="1">
      <c r="B6" s="203" t="s">
        <v>748</v>
      </c>
      <c r="C6" s="199"/>
      <c r="F6" s="239"/>
    </row>
    <row r="7" spans="1:10" s="46" customFormat="1">
      <c r="B7" s="46" t="s">
        <v>749</v>
      </c>
      <c r="D7" s="46">
        <v>550</v>
      </c>
      <c r="F7" s="46">
        <v>577.5</v>
      </c>
      <c r="H7" s="17">
        <v>0</v>
      </c>
      <c r="I7" s="17"/>
      <c r="J7" s="46">
        <f>F7+H7</f>
        <v>577.5</v>
      </c>
    </row>
    <row r="8" spans="1:10" s="46" customFormat="1">
      <c r="B8" s="46" t="s">
        <v>750</v>
      </c>
      <c r="D8" s="46">
        <v>326</v>
      </c>
      <c r="F8" s="46">
        <v>342.5</v>
      </c>
      <c r="H8" s="17">
        <v>0</v>
      </c>
      <c r="I8" s="17"/>
      <c r="J8" s="46">
        <f>F8+H8</f>
        <v>342.5</v>
      </c>
    </row>
    <row r="9" spans="1:10" s="46" customFormat="1">
      <c r="B9" s="46" t="s">
        <v>751</v>
      </c>
      <c r="D9" s="46">
        <v>192.00000000000003</v>
      </c>
      <c r="F9" s="46">
        <v>202</v>
      </c>
      <c r="H9" s="17">
        <v>0</v>
      </c>
      <c r="I9" s="17"/>
      <c r="J9" s="46">
        <f>F9+H9</f>
        <v>202</v>
      </c>
    </row>
    <row r="10" spans="1:10" s="46" customFormat="1">
      <c r="B10" s="46" t="s">
        <v>752</v>
      </c>
      <c r="D10" s="46">
        <v>277.99499999999995</v>
      </c>
      <c r="F10" s="46">
        <v>292</v>
      </c>
      <c r="H10" s="17">
        <v>0</v>
      </c>
      <c r="I10" s="17"/>
      <c r="J10" s="46">
        <f>F10+H10</f>
        <v>292</v>
      </c>
    </row>
    <row r="11" spans="1:10" s="46" customFormat="1" ht="31">
      <c r="B11" s="200" t="s">
        <v>753</v>
      </c>
      <c r="D11" s="51" t="s">
        <v>754</v>
      </c>
      <c r="F11" s="51" t="s">
        <v>754</v>
      </c>
      <c r="H11" s="17">
        <v>0</v>
      </c>
      <c r="I11" s="17"/>
      <c r="J11" s="17">
        <v>0</v>
      </c>
    </row>
    <row r="12" spans="1:10" s="46" customFormat="1" hidden="1">
      <c r="B12" s="46" t="s">
        <v>755</v>
      </c>
      <c r="D12" s="376" t="s">
        <v>756</v>
      </c>
      <c r="E12" s="376"/>
      <c r="F12" s="376"/>
      <c r="H12" s="17"/>
      <c r="I12" s="17"/>
    </row>
    <row r="13" spans="1:10" ht="9.75" customHeight="1">
      <c r="F13" s="12"/>
      <c r="H13" s="12"/>
      <c r="I13" s="12"/>
    </row>
    <row r="14" spans="1:10">
      <c r="F14" s="12"/>
      <c r="H14" s="12"/>
      <c r="I14" s="12"/>
    </row>
    <row r="15" spans="1:10">
      <c r="A15" s="47"/>
      <c r="B15" s="47"/>
      <c r="D15" s="47"/>
      <c r="E15" s="47"/>
      <c r="F15" s="48"/>
      <c r="H15" s="48"/>
      <c r="I15" s="48"/>
      <c r="J15" s="47"/>
    </row>
    <row r="16" spans="1:10">
      <c r="D16" s="36"/>
      <c r="E16" s="36"/>
    </row>
    <row r="18" spans="10:10" hidden="1">
      <c r="J18" s="31" t="s">
        <v>757</v>
      </c>
    </row>
    <row r="19" spans="10:10" hidden="1">
      <c r="J19" s="31" t="s">
        <v>758</v>
      </c>
    </row>
    <row r="22" spans="10:10" hidden="1"/>
    <row r="23" spans="10:10" hidden="1"/>
  </sheetData>
  <mergeCells count="1">
    <mergeCell ref="D12:F12"/>
  </mergeCells>
  <phoneticPr fontId="3" type="noConversion"/>
  <printOptions horizontalCentered="1"/>
  <pageMargins left="0.74803149606299213" right="0.74803149606299213" top="0.98425196850393704" bottom="0.98425196850393704" header="0.51181102362204722" footer="0.51181102362204722"/>
  <pageSetup paperSize="9" scale="70" firstPageNumber="80" orientation="landscape" useFirstPageNumber="1" r:id="rId1"/>
  <headerFooter alignWithMargins="0">
    <oddFooter>&amp;C&amp;"Gill Sans MT Light,Regular"Page 12.16</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M88"/>
  <sheetViews>
    <sheetView showGridLines="0" zoomScale="90" zoomScaleNormal="90" zoomScaleSheetLayoutView="90" workbookViewId="0">
      <pane ySplit="4" topLeftCell="A46" activePane="bottomLeft" state="frozen"/>
      <selection pane="bottomLeft" activeCell="G51" sqref="G51"/>
    </sheetView>
  </sheetViews>
  <sheetFormatPr defaultColWidth="9.1796875" defaultRowHeight="12.5"/>
  <cols>
    <col min="1" max="1" width="4.54296875" style="224" customWidth="1"/>
    <col min="2" max="2" width="62.7265625" style="224" customWidth="1"/>
    <col min="3" max="3" width="23.81640625" style="224" customWidth="1"/>
    <col min="4" max="4" width="3.7265625" style="224" customWidth="1"/>
    <col min="5" max="5" width="12.54296875" style="224" customWidth="1"/>
    <col min="6" max="6" width="3.7265625" style="224" customWidth="1"/>
    <col min="7" max="7" width="12.54296875" style="224" customWidth="1"/>
    <col min="8" max="8" width="3.7265625" style="224" customWidth="1"/>
    <col min="9" max="9" width="12.54296875" style="224" customWidth="1"/>
    <col min="10" max="10" width="3.7265625" style="224" customWidth="1"/>
    <col min="11" max="11" width="12.54296875" style="224" customWidth="1"/>
    <col min="12" max="16384" width="9.1796875" style="224"/>
  </cols>
  <sheetData>
    <row r="2" spans="1:13" ht="20">
      <c r="B2" s="104" t="s">
        <v>542</v>
      </c>
    </row>
    <row r="3" spans="1:13" ht="15.5">
      <c r="A3" s="46"/>
      <c r="B3" s="46"/>
      <c r="C3" s="204"/>
      <c r="D3" s="240"/>
      <c r="E3" s="197" t="s">
        <v>4</v>
      </c>
      <c r="F3" s="197"/>
      <c r="G3" s="197" t="s">
        <v>2</v>
      </c>
      <c r="H3" s="38"/>
      <c r="I3" s="38"/>
      <c r="J3" s="38"/>
      <c r="K3" s="197" t="s">
        <v>2</v>
      </c>
    </row>
    <row r="4" spans="1:13" ht="31">
      <c r="A4" s="46"/>
      <c r="B4" s="46"/>
      <c r="C4" s="204"/>
      <c r="D4" s="240"/>
      <c r="E4" s="126" t="s">
        <v>5</v>
      </c>
      <c r="F4" s="197"/>
      <c r="G4" s="126" t="s">
        <v>5</v>
      </c>
      <c r="H4" s="197"/>
      <c r="I4" s="198" t="s">
        <v>6</v>
      </c>
      <c r="J4" s="197"/>
      <c r="K4" s="90" t="s">
        <v>7</v>
      </c>
    </row>
    <row r="5" spans="1:13" ht="15.5">
      <c r="A5" s="46"/>
      <c r="B5" s="46"/>
      <c r="C5" s="204"/>
      <c r="D5" s="199"/>
      <c r="E5" s="100" t="s">
        <v>8</v>
      </c>
      <c r="F5" s="100"/>
      <c r="G5" s="100" t="s">
        <v>759</v>
      </c>
      <c r="H5" s="100"/>
      <c r="I5" s="100" t="s">
        <v>557</v>
      </c>
      <c r="J5" s="100"/>
      <c r="K5" s="100" t="s">
        <v>760</v>
      </c>
    </row>
    <row r="6" spans="1:13" ht="18">
      <c r="A6" s="46"/>
      <c r="B6" s="30" t="s">
        <v>719</v>
      </c>
      <c r="C6" s="204"/>
      <c r="D6" s="46"/>
      <c r="E6" s="46"/>
      <c r="F6" s="46"/>
      <c r="G6" s="46"/>
      <c r="H6" s="46"/>
      <c r="I6" s="46" t="s">
        <v>10</v>
      </c>
      <c r="J6" s="46"/>
      <c r="K6" s="46"/>
    </row>
    <row r="7" spans="1:13" ht="15.5">
      <c r="A7" s="16"/>
      <c r="B7" s="16"/>
      <c r="C7" s="16"/>
      <c r="D7" s="16"/>
      <c r="E7" s="16"/>
      <c r="F7" s="16"/>
      <c r="G7" s="16"/>
      <c r="H7" s="16"/>
      <c r="I7" s="16"/>
      <c r="J7" s="16"/>
      <c r="K7" s="16"/>
    </row>
    <row r="8" spans="1:13" ht="15.5">
      <c r="B8" s="29" t="s">
        <v>761</v>
      </c>
      <c r="C8" s="204"/>
      <c r="D8" s="46"/>
      <c r="E8" s="46"/>
      <c r="F8" s="46"/>
      <c r="G8" s="46"/>
      <c r="H8" s="46"/>
      <c r="I8" s="46"/>
      <c r="J8" s="46"/>
      <c r="K8" s="211"/>
    </row>
    <row r="9" spans="1:13" ht="15.5">
      <c r="A9" s="203"/>
      <c r="B9" s="203" t="s">
        <v>762</v>
      </c>
      <c r="C9" s="204"/>
      <c r="D9" s="46"/>
      <c r="E9" s="46"/>
      <c r="F9" s="46"/>
      <c r="G9" s="46"/>
      <c r="H9" s="46"/>
      <c r="I9" s="46"/>
      <c r="J9" s="46"/>
      <c r="K9" s="211"/>
    </row>
    <row r="10" spans="1:13" ht="15.5">
      <c r="A10" s="203"/>
      <c r="B10" s="46" t="s">
        <v>763</v>
      </c>
      <c r="C10" s="204"/>
      <c r="D10" s="46"/>
      <c r="E10" s="17">
        <v>47</v>
      </c>
      <c r="F10" s="46"/>
      <c r="G10" s="17">
        <v>49.5</v>
      </c>
      <c r="H10" s="46"/>
      <c r="I10" s="17">
        <v>0</v>
      </c>
      <c r="J10" s="46"/>
      <c r="K10" s="46">
        <f t="shared" ref="K10:K12" si="0">+I10+G10</f>
        <v>49.5</v>
      </c>
    </row>
    <row r="11" spans="1:13" ht="15.5">
      <c r="A11" s="46"/>
      <c r="B11" s="46" t="s">
        <v>764</v>
      </c>
      <c r="C11" s="17"/>
      <c r="D11" s="46"/>
      <c r="E11" s="17">
        <v>99</v>
      </c>
      <c r="F11" s="46"/>
      <c r="G11" s="17">
        <v>104</v>
      </c>
      <c r="H11" s="46"/>
      <c r="I11" s="17">
        <v>0</v>
      </c>
      <c r="J11" s="17"/>
      <c r="K11" s="46">
        <f t="shared" si="0"/>
        <v>104</v>
      </c>
      <c r="L11" s="241"/>
      <c r="M11" s="241"/>
    </row>
    <row r="12" spans="1:13" ht="15.5">
      <c r="A12" s="46"/>
      <c r="B12" s="46" t="s">
        <v>765</v>
      </c>
      <c r="C12" s="17"/>
      <c r="D12" s="46"/>
      <c r="E12" s="17">
        <v>124</v>
      </c>
      <c r="F12" s="46"/>
      <c r="G12" s="17">
        <v>130.5</v>
      </c>
      <c r="H12" s="46"/>
      <c r="I12" s="17">
        <v>0</v>
      </c>
      <c r="J12" s="17"/>
      <c r="K12" s="46">
        <f t="shared" si="0"/>
        <v>130.5</v>
      </c>
      <c r="L12" s="241"/>
      <c r="M12" s="241"/>
    </row>
    <row r="13" spans="1:13" ht="15.5">
      <c r="A13" s="46"/>
      <c r="B13" s="46"/>
      <c r="C13" s="17"/>
      <c r="D13" s="46"/>
      <c r="E13" s="17"/>
      <c r="F13" s="46"/>
      <c r="G13" s="17"/>
      <c r="H13" s="46"/>
      <c r="I13" s="17"/>
      <c r="J13" s="17"/>
      <c r="K13" s="46"/>
    </row>
    <row r="14" spans="1:13" ht="15.5">
      <c r="B14" s="29" t="s">
        <v>766</v>
      </c>
      <c r="C14" s="204"/>
      <c r="D14" s="46"/>
      <c r="E14" s="17"/>
      <c r="F14" s="17"/>
      <c r="G14" s="17"/>
      <c r="H14" s="46"/>
      <c r="I14" s="17"/>
      <c r="J14" s="17"/>
      <c r="K14" s="46"/>
    </row>
    <row r="15" spans="1:13" ht="15.5">
      <c r="A15" s="16"/>
      <c r="B15" s="204" t="s">
        <v>762</v>
      </c>
      <c r="C15" s="204"/>
      <c r="D15" s="46"/>
      <c r="E15" s="17"/>
      <c r="F15" s="17"/>
      <c r="G15" s="17"/>
      <c r="H15" s="46"/>
      <c r="I15" s="17"/>
      <c r="J15" s="17"/>
      <c r="K15" s="46"/>
    </row>
    <row r="16" spans="1:13" ht="15.5">
      <c r="A16" s="46"/>
      <c r="B16" s="46" t="s">
        <v>767</v>
      </c>
      <c r="C16" s="241"/>
      <c r="D16" s="46"/>
      <c r="E16" s="17">
        <v>32</v>
      </c>
      <c r="F16" s="51"/>
      <c r="G16" s="17">
        <v>34</v>
      </c>
      <c r="H16" s="46"/>
      <c r="I16" s="17">
        <v>0</v>
      </c>
      <c r="J16" s="46"/>
      <c r="K16" s="46">
        <f>+I16+G16</f>
        <v>34</v>
      </c>
    </row>
    <row r="17" spans="1:11" ht="15.5">
      <c r="A17" s="46"/>
      <c r="B17" s="46" t="s">
        <v>768</v>
      </c>
      <c r="C17" s="241"/>
      <c r="D17" s="46"/>
      <c r="E17" s="17">
        <v>49</v>
      </c>
      <c r="F17" s="51"/>
      <c r="G17" s="17">
        <v>51.5</v>
      </c>
      <c r="H17" s="46"/>
      <c r="I17" s="17">
        <v>0</v>
      </c>
      <c r="J17" s="46"/>
      <c r="K17" s="46">
        <f>+I17+G17</f>
        <v>51.5</v>
      </c>
    </row>
    <row r="18" spans="1:11" ht="15.5">
      <c r="A18" s="46"/>
      <c r="B18" s="46" t="s">
        <v>764</v>
      </c>
      <c r="C18" s="241"/>
      <c r="D18" s="46"/>
      <c r="E18" s="17">
        <v>69.5</v>
      </c>
      <c r="F18" s="51"/>
      <c r="G18" s="17">
        <v>73</v>
      </c>
      <c r="H18" s="46"/>
      <c r="I18" s="17">
        <v>0</v>
      </c>
      <c r="J18" s="46"/>
      <c r="K18" s="46">
        <f>+I18+G18</f>
        <v>73</v>
      </c>
    </row>
    <row r="19" spans="1:11" ht="15.5">
      <c r="A19" s="46"/>
      <c r="B19" s="46" t="s">
        <v>769</v>
      </c>
      <c r="C19" s="241"/>
      <c r="D19" s="46"/>
      <c r="E19" s="17">
        <v>75</v>
      </c>
      <c r="F19" s="51"/>
      <c r="G19" s="17">
        <v>79</v>
      </c>
      <c r="H19" s="46"/>
      <c r="I19" s="17">
        <v>0</v>
      </c>
      <c r="J19" s="46"/>
      <c r="K19" s="46">
        <f>G19+I19</f>
        <v>79</v>
      </c>
    </row>
    <row r="20" spans="1:11" ht="15.5">
      <c r="A20" s="46"/>
      <c r="B20" s="46"/>
      <c r="C20" s="204"/>
      <c r="D20" s="46"/>
      <c r="E20" s="17"/>
      <c r="F20" s="51"/>
      <c r="G20" s="17"/>
      <c r="H20" s="46"/>
      <c r="I20" s="17"/>
      <c r="J20" s="46"/>
      <c r="K20" s="46"/>
    </row>
    <row r="21" spans="1:11" ht="15.5">
      <c r="B21" s="29" t="s">
        <v>770</v>
      </c>
      <c r="C21" s="52"/>
      <c r="D21" s="52"/>
      <c r="E21" s="17"/>
      <c r="F21" s="71"/>
      <c r="G21" s="17"/>
      <c r="H21" s="71"/>
      <c r="I21" s="71"/>
      <c r="J21" s="71"/>
      <c r="K21" s="71"/>
    </row>
    <row r="22" spans="1:11" ht="15.5">
      <c r="A22" s="46"/>
      <c r="B22" s="16" t="s">
        <v>771</v>
      </c>
      <c r="E22" s="17">
        <v>24.5</v>
      </c>
      <c r="F22" s="37"/>
      <c r="G22" s="17">
        <v>26</v>
      </c>
      <c r="H22" s="220"/>
      <c r="I22" s="17">
        <v>0</v>
      </c>
      <c r="J22" s="46"/>
      <c r="K22" s="46">
        <f>G22+I22</f>
        <v>26</v>
      </c>
    </row>
    <row r="23" spans="1:11" ht="15.5">
      <c r="A23" s="71"/>
      <c r="B23" s="16" t="s">
        <v>772</v>
      </c>
      <c r="E23" s="17">
        <v>139</v>
      </c>
      <c r="F23" s="37"/>
      <c r="G23" s="17">
        <v>146</v>
      </c>
      <c r="H23" s="220"/>
      <c r="I23" s="17">
        <v>0</v>
      </c>
      <c r="J23" s="220"/>
      <c r="K23" s="46">
        <f>G23+I23</f>
        <v>146</v>
      </c>
    </row>
    <row r="24" spans="1:11" ht="15.5">
      <c r="A24" s="71"/>
      <c r="B24" s="16"/>
      <c r="E24" s="17"/>
      <c r="F24" s="37"/>
      <c r="G24" s="17"/>
      <c r="H24" s="220"/>
      <c r="I24" s="17"/>
      <c r="J24" s="220"/>
      <c r="K24" s="46"/>
    </row>
    <row r="25" spans="1:11" ht="15.5">
      <c r="B25" s="243" t="s">
        <v>773</v>
      </c>
      <c r="E25" s="17"/>
      <c r="F25" s="37"/>
      <c r="G25" s="17"/>
      <c r="H25" s="220"/>
      <c r="I25" s="17"/>
      <c r="J25" s="220"/>
      <c r="K25" s="46"/>
    </row>
    <row r="26" spans="1:11" ht="15.5">
      <c r="A26" s="71"/>
      <c r="B26" s="16"/>
      <c r="E26" s="17"/>
      <c r="F26" s="37"/>
      <c r="G26" s="17"/>
      <c r="H26" s="220"/>
      <c r="I26" s="17"/>
      <c r="J26" s="220"/>
      <c r="K26" s="46"/>
    </row>
    <row r="27" spans="1:11" ht="15.5">
      <c r="A27" s="71"/>
      <c r="B27" s="46" t="s">
        <v>774</v>
      </c>
      <c r="E27" s="46">
        <v>53.5</v>
      </c>
      <c r="F27" s="37"/>
      <c r="G27" s="46">
        <v>58.5</v>
      </c>
      <c r="H27" s="220"/>
      <c r="I27" s="17">
        <v>0</v>
      </c>
      <c r="J27" s="220"/>
      <c r="K27" s="46">
        <f t="shared" ref="K27:K28" si="1">G27+I27</f>
        <v>58.5</v>
      </c>
    </row>
    <row r="28" spans="1:11" ht="15.5">
      <c r="A28" s="71"/>
      <c r="B28" s="46" t="s">
        <v>775</v>
      </c>
      <c r="E28" s="46">
        <v>10.25</v>
      </c>
      <c r="F28" s="37"/>
      <c r="G28" s="46">
        <v>11.25</v>
      </c>
      <c r="H28" s="220"/>
      <c r="I28" s="17">
        <v>0</v>
      </c>
      <c r="J28" s="220"/>
      <c r="K28" s="46">
        <f t="shared" si="1"/>
        <v>11.25</v>
      </c>
    </row>
    <row r="29" spans="1:11" ht="15.5">
      <c r="A29" s="71"/>
      <c r="B29" s="16"/>
      <c r="E29" s="17"/>
      <c r="F29" s="37"/>
      <c r="G29" s="17"/>
      <c r="H29" s="220"/>
      <c r="I29" s="17"/>
      <c r="J29" s="220"/>
      <c r="K29" s="46"/>
    </row>
    <row r="30" spans="1:11" ht="15.5">
      <c r="A30" s="71"/>
      <c r="B30" s="16" t="s">
        <v>776</v>
      </c>
      <c r="E30" s="46">
        <v>69</v>
      </c>
      <c r="F30" s="37"/>
      <c r="G30" s="46">
        <v>75</v>
      </c>
      <c r="H30" s="220"/>
      <c r="I30" s="17">
        <v>0</v>
      </c>
      <c r="J30" s="220"/>
      <c r="K30" s="46">
        <f>G30+I30</f>
        <v>75</v>
      </c>
    </row>
    <row r="31" spans="1:11" ht="15.5">
      <c r="A31" s="71"/>
      <c r="B31" s="16"/>
      <c r="E31" s="17"/>
      <c r="F31" s="37"/>
      <c r="G31" s="17"/>
      <c r="H31" s="220"/>
      <c r="I31" s="17"/>
      <c r="J31" s="220"/>
      <c r="K31" s="46"/>
    </row>
    <row r="32" spans="1:11" ht="15.5">
      <c r="A32" s="71"/>
      <c r="B32" s="16" t="s">
        <v>777</v>
      </c>
      <c r="E32" s="46">
        <v>118</v>
      </c>
      <c r="F32" s="37"/>
      <c r="G32" s="46">
        <v>124</v>
      </c>
      <c r="H32" s="220"/>
      <c r="I32" s="17">
        <v>0</v>
      </c>
      <c r="J32" s="220"/>
      <c r="K32" s="46">
        <f>G32+I32</f>
        <v>124</v>
      </c>
    </row>
    <row r="33" spans="1:11" ht="15.5">
      <c r="A33" s="71"/>
      <c r="B33" s="16"/>
      <c r="E33" s="17"/>
      <c r="F33" s="37"/>
      <c r="G33" s="17"/>
      <c r="H33" s="220"/>
      <c r="I33" s="17"/>
      <c r="J33" s="220"/>
      <c r="K33" s="46"/>
    </row>
    <row r="34" spans="1:11" ht="15.5">
      <c r="A34" s="71"/>
      <c r="B34" s="71" t="s">
        <v>778</v>
      </c>
      <c r="E34" s="17">
        <v>8.25</v>
      </c>
      <c r="F34" s="37"/>
      <c r="G34" s="17">
        <v>9</v>
      </c>
      <c r="H34" s="220"/>
      <c r="I34" s="17">
        <f>+G34*0.2</f>
        <v>1.8</v>
      </c>
      <c r="J34" s="46"/>
      <c r="K34" s="46">
        <f>G34+I34</f>
        <v>10.8</v>
      </c>
    </row>
    <row r="35" spans="1:11" ht="15.5">
      <c r="A35" s="71"/>
      <c r="B35" s="71"/>
      <c r="C35" s="71"/>
      <c r="D35" s="71"/>
      <c r="E35" s="71"/>
      <c r="F35" s="71"/>
      <c r="G35" s="71"/>
      <c r="H35" s="71"/>
      <c r="I35" s="71"/>
      <c r="J35" s="71"/>
      <c r="K35" s="71"/>
    </row>
    <row r="36" spans="1:11" ht="15.5">
      <c r="B36" s="243" t="s">
        <v>779</v>
      </c>
      <c r="C36" s="71"/>
      <c r="D36" s="71"/>
      <c r="E36" s="71"/>
      <c r="F36" s="71"/>
      <c r="G36" s="71"/>
      <c r="H36" s="71"/>
      <c r="I36" s="71"/>
      <c r="J36" s="71"/>
      <c r="K36" s="71"/>
    </row>
    <row r="37" spans="1:11" ht="15.5">
      <c r="A37" s="71"/>
      <c r="B37" s="200" t="s">
        <v>780</v>
      </c>
      <c r="C37" s="71"/>
      <c r="D37" s="71"/>
      <c r="E37" s="51">
        <v>80</v>
      </c>
      <c r="F37" s="46"/>
      <c r="G37" s="51">
        <v>500</v>
      </c>
      <c r="H37" s="46"/>
      <c r="I37" s="46">
        <v>0</v>
      </c>
      <c r="J37" s="46"/>
      <c r="K37" s="46">
        <f>G37+I37</f>
        <v>500</v>
      </c>
    </row>
    <row r="38" spans="1:11" ht="15.5">
      <c r="A38" s="71"/>
      <c r="B38" s="200" t="s">
        <v>780</v>
      </c>
      <c r="C38" s="46" t="s">
        <v>781</v>
      </c>
      <c r="D38" s="71"/>
      <c r="E38" s="51">
        <v>50</v>
      </c>
      <c r="F38" s="51"/>
      <c r="G38" s="51">
        <v>150</v>
      </c>
      <c r="H38" s="46"/>
      <c r="I38" s="46">
        <v>0</v>
      </c>
      <c r="J38" s="46"/>
      <c r="K38" s="46">
        <f>G38+I38</f>
        <v>150</v>
      </c>
    </row>
    <row r="39" spans="1:11" ht="15.5">
      <c r="A39" s="71"/>
      <c r="B39" s="46"/>
      <c r="C39" s="46"/>
      <c r="D39" s="71"/>
      <c r="E39" s="51"/>
      <c r="F39" s="51"/>
      <c r="G39" s="51"/>
      <c r="H39" s="46"/>
      <c r="I39" s="46"/>
      <c r="J39" s="46"/>
      <c r="K39" s="51"/>
    </row>
    <row r="40" spans="1:11" ht="15.5">
      <c r="A40" s="71"/>
      <c r="B40" s="200" t="s">
        <v>782</v>
      </c>
      <c r="C40" s="16"/>
      <c r="E40" s="51">
        <v>80</v>
      </c>
      <c r="F40" s="46"/>
      <c r="G40" s="51">
        <v>500</v>
      </c>
      <c r="H40" s="46"/>
      <c r="I40" s="46">
        <v>0</v>
      </c>
      <c r="J40" s="46"/>
      <c r="K40" s="46">
        <f>G40+I40</f>
        <v>500</v>
      </c>
    </row>
    <row r="41" spans="1:11" ht="15.5">
      <c r="A41" s="71"/>
      <c r="B41" s="200" t="s">
        <v>782</v>
      </c>
      <c r="C41" s="46" t="s">
        <v>781</v>
      </c>
      <c r="E41" s="51">
        <v>50</v>
      </c>
      <c r="F41" s="51"/>
      <c r="G41" s="51">
        <v>150</v>
      </c>
      <c r="H41" s="46"/>
      <c r="I41" s="46">
        <v>0</v>
      </c>
      <c r="J41" s="46"/>
      <c r="K41" s="46">
        <f>G41+I41</f>
        <v>150</v>
      </c>
    </row>
    <row r="42" spans="1:11" ht="15.5">
      <c r="A42" s="71"/>
      <c r="B42" s="46"/>
      <c r="C42" s="46"/>
      <c r="E42" s="51"/>
      <c r="F42" s="51"/>
      <c r="G42" s="51"/>
      <c r="H42" s="46"/>
      <c r="I42" s="46"/>
      <c r="J42" s="46"/>
      <c r="K42" s="51"/>
    </row>
    <row r="43" spans="1:11" ht="15.5">
      <c r="A43" s="71"/>
      <c r="B43" s="200" t="s">
        <v>783</v>
      </c>
      <c r="C43" s="16"/>
      <c r="E43" s="51">
        <v>80</v>
      </c>
      <c r="F43" s="46"/>
      <c r="G43" s="51">
        <v>80</v>
      </c>
      <c r="H43" s="46"/>
      <c r="I43" s="46">
        <v>0</v>
      </c>
      <c r="J43" s="46"/>
      <c r="K43" s="46">
        <f>G43+I43</f>
        <v>80</v>
      </c>
    </row>
    <row r="44" spans="1:11" ht="15.5">
      <c r="A44" s="71"/>
      <c r="B44" s="200" t="s">
        <v>783</v>
      </c>
      <c r="C44" s="46" t="s">
        <v>781</v>
      </c>
      <c r="E44" s="51">
        <v>60</v>
      </c>
      <c r="F44" s="51"/>
      <c r="G44" s="51">
        <v>60</v>
      </c>
      <c r="H44" s="46"/>
      <c r="I44" s="46">
        <v>0</v>
      </c>
      <c r="J44" s="46"/>
      <c r="K44" s="46">
        <f>G44+I44</f>
        <v>60</v>
      </c>
    </row>
    <row r="45" spans="1:11" ht="15.5">
      <c r="A45" s="71"/>
      <c r="B45" s="200"/>
      <c r="C45" s="46"/>
      <c r="E45" s="51"/>
      <c r="F45" s="51"/>
      <c r="G45" s="51"/>
      <c r="H45" s="46"/>
      <c r="I45" s="46"/>
      <c r="J45" s="46"/>
      <c r="K45" s="51"/>
    </row>
    <row r="46" spans="1:11" ht="15.5">
      <c r="A46" s="71"/>
      <c r="B46" s="200" t="s">
        <v>784</v>
      </c>
      <c r="C46" s="46"/>
      <c r="E46" s="51">
        <v>50</v>
      </c>
      <c r="F46" s="51"/>
      <c r="G46" s="51">
        <v>50</v>
      </c>
      <c r="H46" s="46"/>
      <c r="I46" s="46">
        <v>0</v>
      </c>
      <c r="J46" s="46"/>
      <c r="K46" s="51">
        <f>SUM(G46:J46)</f>
        <v>50</v>
      </c>
    </row>
    <row r="47" spans="1:11" ht="15.5">
      <c r="A47" s="71"/>
      <c r="B47" s="200" t="s">
        <v>784</v>
      </c>
      <c r="C47" s="46" t="s">
        <v>781</v>
      </c>
      <c r="E47" s="51">
        <v>50</v>
      </c>
      <c r="F47" s="51"/>
      <c r="G47" s="51">
        <v>50</v>
      </c>
      <c r="H47" s="46"/>
      <c r="I47" s="46">
        <v>0</v>
      </c>
      <c r="J47" s="46"/>
      <c r="K47" s="51">
        <f>SUM(G47:J47)</f>
        <v>50</v>
      </c>
    </row>
    <row r="48" spans="1:11" ht="15.5">
      <c r="A48" s="71"/>
      <c r="B48" s="200"/>
      <c r="C48" s="46"/>
      <c r="E48" s="51"/>
      <c r="F48" s="51"/>
      <c r="G48" s="51"/>
      <c r="H48" s="46"/>
      <c r="I48" s="46"/>
      <c r="J48" s="46"/>
      <c r="K48" s="51"/>
    </row>
    <row r="49" spans="1:11" ht="15.5">
      <c r="A49" s="71"/>
      <c r="B49" s="200" t="s">
        <v>785</v>
      </c>
      <c r="C49" s="16"/>
      <c r="E49" s="51">
        <v>100</v>
      </c>
      <c r="F49" s="51"/>
      <c r="G49" s="212" t="s">
        <v>714</v>
      </c>
      <c r="H49" s="46"/>
      <c r="I49" s="46">
        <v>0</v>
      </c>
      <c r="J49" s="46"/>
      <c r="K49" s="46">
        <v>0</v>
      </c>
    </row>
    <row r="50" spans="1:11" ht="15.5">
      <c r="A50" s="71"/>
      <c r="B50" s="200" t="s">
        <v>785</v>
      </c>
      <c r="C50" s="46" t="s">
        <v>781</v>
      </c>
      <c r="E50" s="51">
        <v>60</v>
      </c>
      <c r="F50" s="51"/>
      <c r="G50" s="212" t="s">
        <v>714</v>
      </c>
      <c r="H50" s="46"/>
      <c r="I50" s="46">
        <v>0</v>
      </c>
      <c r="J50" s="46"/>
      <c r="K50" s="46">
        <v>0</v>
      </c>
    </row>
    <row r="51" spans="1:11" ht="15.5">
      <c r="A51" s="71"/>
      <c r="B51" s="200"/>
      <c r="C51" s="46"/>
      <c r="E51" s="51"/>
      <c r="F51" s="51"/>
      <c r="G51" s="51"/>
      <c r="H51" s="46"/>
      <c r="I51" s="46"/>
      <c r="J51" s="46"/>
      <c r="K51" s="46">
        <v>0</v>
      </c>
    </row>
    <row r="52" spans="1:11" ht="15.5">
      <c r="A52" s="71"/>
      <c r="B52" s="200" t="s">
        <v>786</v>
      </c>
      <c r="C52" s="16"/>
      <c r="E52" s="51">
        <v>110</v>
      </c>
      <c r="F52" s="51"/>
      <c r="G52" s="212" t="s">
        <v>714</v>
      </c>
      <c r="H52" s="46"/>
      <c r="I52" s="46">
        <v>0</v>
      </c>
      <c r="J52" s="46"/>
      <c r="K52" s="46">
        <v>0</v>
      </c>
    </row>
    <row r="53" spans="1:11" ht="15.5">
      <c r="A53" s="71"/>
      <c r="B53" s="200" t="s">
        <v>786</v>
      </c>
      <c r="C53" s="46" t="s">
        <v>781</v>
      </c>
      <c r="E53" s="51">
        <v>83</v>
      </c>
      <c r="F53" s="51"/>
      <c r="G53" s="212" t="s">
        <v>714</v>
      </c>
      <c r="H53" s="46"/>
      <c r="I53" s="46">
        <v>0</v>
      </c>
      <c r="J53" s="46"/>
      <c r="K53" s="46">
        <v>0</v>
      </c>
    </row>
    <row r="54" spans="1:11" ht="15.5">
      <c r="A54" s="71"/>
      <c r="B54" s="200"/>
      <c r="C54" s="46"/>
      <c r="E54" s="51"/>
      <c r="F54" s="51"/>
      <c r="G54" s="51"/>
      <c r="H54" s="46"/>
      <c r="I54" s="46"/>
      <c r="J54" s="46"/>
      <c r="K54" s="46">
        <v>0</v>
      </c>
    </row>
    <row r="55" spans="1:11" ht="15.5">
      <c r="A55" s="71"/>
      <c r="B55" s="200" t="s">
        <v>787</v>
      </c>
      <c r="C55" s="16"/>
      <c r="E55" s="51">
        <v>110</v>
      </c>
      <c r="F55" s="51"/>
      <c r="G55" s="212" t="s">
        <v>714</v>
      </c>
      <c r="H55" s="46"/>
      <c r="I55" s="46">
        <v>0</v>
      </c>
      <c r="J55" s="46"/>
      <c r="K55" s="46">
        <v>0</v>
      </c>
    </row>
    <row r="56" spans="1:11" ht="15.5">
      <c r="A56" s="71"/>
      <c r="B56" s="200" t="s">
        <v>787</v>
      </c>
      <c r="C56" s="46" t="s">
        <v>781</v>
      </c>
      <c r="E56" s="51">
        <v>83</v>
      </c>
      <c r="F56" s="51"/>
      <c r="G56" s="212" t="s">
        <v>714</v>
      </c>
      <c r="H56" s="46"/>
      <c r="I56" s="46">
        <v>0</v>
      </c>
      <c r="J56" s="46"/>
      <c r="K56" s="46">
        <v>0</v>
      </c>
    </row>
    <row r="57" spans="1:11" ht="15.5">
      <c r="A57" s="71"/>
      <c r="B57" s="200"/>
      <c r="C57" s="46"/>
      <c r="E57" s="51"/>
      <c r="F57" s="51"/>
      <c r="G57" s="51"/>
      <c r="H57" s="46"/>
      <c r="I57" s="46"/>
      <c r="J57" s="46"/>
      <c r="K57" s="51"/>
    </row>
    <row r="58" spans="1:11" ht="15.5">
      <c r="A58" s="71"/>
      <c r="B58" s="244" t="s">
        <v>788</v>
      </c>
      <c r="C58" s="16"/>
      <c r="E58" s="51">
        <v>300</v>
      </c>
      <c r="F58" s="51"/>
      <c r="G58" s="51">
        <v>300</v>
      </c>
      <c r="H58" s="46"/>
      <c r="I58" s="46">
        <v>0</v>
      </c>
      <c r="J58" s="46"/>
      <c r="K58" s="46">
        <f>G58+I58</f>
        <v>300</v>
      </c>
    </row>
    <row r="59" spans="1:11" ht="15.5">
      <c r="A59" s="71"/>
      <c r="B59" s="244" t="s">
        <v>788</v>
      </c>
      <c r="C59" s="46" t="s">
        <v>781</v>
      </c>
      <c r="E59" s="51">
        <v>180</v>
      </c>
      <c r="F59" s="51"/>
      <c r="G59" s="51">
        <v>180</v>
      </c>
      <c r="H59" s="46"/>
      <c r="I59" s="46">
        <v>0</v>
      </c>
      <c r="J59" s="46"/>
      <c r="K59" s="46">
        <f>G59+I59</f>
        <v>180</v>
      </c>
    </row>
    <row r="60" spans="1:11" ht="15.5">
      <c r="A60" s="71"/>
      <c r="B60" s="200"/>
      <c r="C60" s="46"/>
      <c r="E60" s="51"/>
      <c r="F60" s="51"/>
      <c r="G60" s="51"/>
      <c r="H60" s="46"/>
      <c r="I60" s="46"/>
      <c r="J60" s="46"/>
      <c r="K60" s="51"/>
    </row>
    <row r="61" spans="1:11" ht="15.5">
      <c r="A61" s="71"/>
      <c r="B61" s="200" t="s">
        <v>789</v>
      </c>
      <c r="C61" s="16"/>
      <c r="E61" s="51">
        <v>300</v>
      </c>
      <c r="F61" s="51"/>
      <c r="G61" s="51">
        <v>300</v>
      </c>
      <c r="H61" s="46"/>
      <c r="I61" s="46">
        <v>0</v>
      </c>
      <c r="J61" s="46"/>
      <c r="K61" s="46">
        <f>G61+I61</f>
        <v>300</v>
      </c>
    </row>
    <row r="62" spans="1:11" ht="15.5">
      <c r="A62" s="71"/>
      <c r="B62" s="200" t="s">
        <v>789</v>
      </c>
      <c r="C62" s="46" t="s">
        <v>781</v>
      </c>
      <c r="E62" s="51">
        <v>180</v>
      </c>
      <c r="F62" s="51"/>
      <c r="G62" s="51">
        <v>180</v>
      </c>
      <c r="H62" s="46"/>
      <c r="I62" s="46">
        <v>0</v>
      </c>
      <c r="J62" s="46"/>
      <c r="K62" s="46">
        <f>G62+I62</f>
        <v>180</v>
      </c>
    </row>
    <row r="63" spans="1:11" ht="15.5" hidden="1">
      <c r="A63" s="71"/>
      <c r="B63" s="200"/>
      <c r="C63" s="46"/>
      <c r="E63" s="51"/>
      <c r="F63" s="51"/>
      <c r="G63" s="51"/>
      <c r="H63" s="46"/>
      <c r="I63" s="46"/>
      <c r="J63" s="46"/>
      <c r="K63" s="51"/>
    </row>
    <row r="64" spans="1:11" ht="15.5" hidden="1">
      <c r="A64" s="71"/>
      <c r="B64" s="200" t="s">
        <v>790</v>
      </c>
      <c r="C64" s="16"/>
      <c r="E64" s="51" t="s">
        <v>406</v>
      </c>
      <c r="F64" s="46"/>
      <c r="G64" s="51"/>
      <c r="H64" s="46"/>
      <c r="I64" s="46">
        <v>0</v>
      </c>
      <c r="J64" s="46"/>
      <c r="K64" s="46">
        <f>G64+I64</f>
        <v>0</v>
      </c>
    </row>
    <row r="65" spans="1:11" ht="15.5" hidden="1">
      <c r="A65" s="71"/>
      <c r="B65" s="200" t="s">
        <v>790</v>
      </c>
      <c r="C65" s="46" t="s">
        <v>781</v>
      </c>
      <c r="E65" s="51" t="s">
        <v>406</v>
      </c>
      <c r="F65" s="46"/>
      <c r="G65" s="51"/>
      <c r="H65" s="46"/>
      <c r="I65" s="46">
        <v>0</v>
      </c>
      <c r="J65" s="46"/>
      <c r="K65" s="46">
        <f>G65+I65</f>
        <v>0</v>
      </c>
    </row>
    <row r="66" spans="1:11" ht="15.5" hidden="1">
      <c r="A66" s="71"/>
      <c r="B66" s="46"/>
      <c r="C66" s="46"/>
      <c r="E66" s="51"/>
      <c r="F66" s="46"/>
      <c r="G66" s="51"/>
      <c r="H66" s="46"/>
      <c r="I66" s="46"/>
      <c r="J66" s="46"/>
      <c r="K66" s="46"/>
    </row>
    <row r="67" spans="1:11" ht="15.5" hidden="1">
      <c r="A67" s="71"/>
      <c r="B67" s="200" t="s">
        <v>791</v>
      </c>
      <c r="C67" s="16"/>
      <c r="E67" s="51" t="s">
        <v>406</v>
      </c>
      <c r="F67" s="46"/>
      <c r="G67" s="51"/>
      <c r="H67" s="46"/>
      <c r="I67" s="46">
        <v>0</v>
      </c>
      <c r="J67" s="46"/>
      <c r="K67" s="46">
        <f>G67+I67</f>
        <v>0</v>
      </c>
    </row>
    <row r="68" spans="1:11" ht="15.5" hidden="1">
      <c r="A68" s="71"/>
      <c r="B68" s="200" t="s">
        <v>791</v>
      </c>
      <c r="C68" s="46" t="s">
        <v>781</v>
      </c>
      <c r="E68" s="51" t="s">
        <v>406</v>
      </c>
      <c r="F68" s="46"/>
      <c r="G68" s="51"/>
      <c r="H68" s="46"/>
      <c r="I68" s="46">
        <v>0</v>
      </c>
      <c r="J68" s="46"/>
      <c r="K68" s="46">
        <f>G68+I68</f>
        <v>0</v>
      </c>
    </row>
    <row r="69" spans="1:11" ht="15.5">
      <c r="A69" s="71"/>
      <c r="B69" s="46"/>
      <c r="C69" s="46"/>
      <c r="E69" s="46"/>
      <c r="F69" s="46"/>
      <c r="G69" s="46"/>
      <c r="H69" s="46"/>
      <c r="I69" s="46"/>
      <c r="J69" s="46"/>
      <c r="K69" s="46"/>
    </row>
    <row r="70" spans="1:11" ht="15.5">
      <c r="A70" s="71"/>
      <c r="B70" s="242" t="s">
        <v>792</v>
      </c>
      <c r="C70" s="46"/>
      <c r="E70" s="46">
        <v>400</v>
      </c>
      <c r="F70" s="46"/>
      <c r="G70" s="46">
        <v>1000</v>
      </c>
      <c r="H70" s="46"/>
      <c r="I70" s="46">
        <v>0</v>
      </c>
      <c r="J70" s="46"/>
      <c r="K70" s="46">
        <f>SUM(G70:J70)</f>
        <v>1000</v>
      </c>
    </row>
    <row r="71" spans="1:11" ht="15.5">
      <c r="A71" s="71"/>
      <c r="B71" s="46" t="s">
        <v>792</v>
      </c>
      <c r="C71" s="46" t="s">
        <v>781</v>
      </c>
      <c r="E71" s="46">
        <v>240</v>
      </c>
      <c r="F71" s="46"/>
      <c r="G71" s="46">
        <v>500</v>
      </c>
      <c r="H71" s="46"/>
      <c r="I71" s="46">
        <v>0</v>
      </c>
      <c r="J71" s="46"/>
      <c r="K71" s="46">
        <f>SUM(G71:J71)</f>
        <v>500</v>
      </c>
    </row>
    <row r="72" spans="1:11" ht="15.5">
      <c r="A72" s="71"/>
      <c r="B72" s="46"/>
      <c r="C72" s="46"/>
      <c r="E72" s="46"/>
      <c r="F72" s="46"/>
      <c r="G72" s="46"/>
      <c r="H72" s="46"/>
      <c r="I72" s="46"/>
      <c r="J72" s="46"/>
      <c r="K72" s="46"/>
    </row>
    <row r="73" spans="1:11" ht="15.5">
      <c r="A73" s="71"/>
      <c r="B73" s="242" t="s">
        <v>793</v>
      </c>
      <c r="C73" s="46"/>
      <c r="E73" s="46">
        <v>100</v>
      </c>
      <c r="F73" s="46"/>
      <c r="G73" s="46">
        <v>100</v>
      </c>
      <c r="H73" s="46"/>
      <c r="I73" s="46">
        <v>0</v>
      </c>
      <c r="J73" s="46"/>
      <c r="K73" s="46">
        <f>SUM(G73:J73)</f>
        <v>100</v>
      </c>
    </row>
    <row r="74" spans="1:11" ht="15.5">
      <c r="A74" s="71"/>
      <c r="B74" s="242" t="s">
        <v>793</v>
      </c>
      <c r="C74" s="46" t="s">
        <v>781</v>
      </c>
      <c r="E74" s="46">
        <v>60</v>
      </c>
      <c r="F74" s="46"/>
      <c r="G74" s="46">
        <v>60</v>
      </c>
      <c r="H74" s="46"/>
      <c r="I74" s="46">
        <v>0</v>
      </c>
      <c r="J74" s="46"/>
      <c r="K74" s="46">
        <f>SUM(G74:J74)</f>
        <v>60</v>
      </c>
    </row>
    <row r="75" spans="1:11" ht="15.5">
      <c r="A75" s="71"/>
      <c r="B75" s="242"/>
      <c r="C75" s="46"/>
      <c r="E75" s="46"/>
      <c r="F75" s="46"/>
      <c r="G75" s="46"/>
      <c r="H75" s="46"/>
      <c r="I75" s="46"/>
      <c r="J75" s="46"/>
      <c r="K75" s="46"/>
    </row>
    <row r="76" spans="1:11" ht="15.5">
      <c r="A76" s="71"/>
      <c r="B76" s="242" t="s">
        <v>794</v>
      </c>
      <c r="C76" s="46"/>
      <c r="E76" s="46">
        <v>100</v>
      </c>
      <c r="F76" s="46"/>
      <c r="G76" s="46">
        <v>100</v>
      </c>
      <c r="H76" s="46"/>
      <c r="I76" s="46">
        <v>0</v>
      </c>
      <c r="J76" s="46"/>
      <c r="K76" s="46">
        <f>SUM(G76:J76)</f>
        <v>100</v>
      </c>
    </row>
    <row r="77" spans="1:11" ht="15.5">
      <c r="A77" s="71"/>
      <c r="B77" s="242" t="s">
        <v>794</v>
      </c>
      <c r="C77" s="46" t="s">
        <v>781</v>
      </c>
      <c r="E77" s="46">
        <v>60</v>
      </c>
      <c r="F77" s="46"/>
      <c r="G77" s="46">
        <v>60</v>
      </c>
      <c r="H77" s="46"/>
      <c r="I77" s="46">
        <v>0</v>
      </c>
      <c r="J77" s="46"/>
      <c r="K77" s="46">
        <f>SUM(G77:J77)</f>
        <v>60</v>
      </c>
    </row>
    <row r="78" spans="1:11" ht="15.5" hidden="1">
      <c r="A78" s="71"/>
      <c r="B78" s="46"/>
      <c r="C78" s="46"/>
      <c r="E78" s="46"/>
      <c r="F78" s="46"/>
      <c r="G78" s="46"/>
      <c r="H78" s="46"/>
      <c r="I78" s="46"/>
      <c r="J78" s="46"/>
      <c r="K78" s="46"/>
    </row>
    <row r="79" spans="1:11" ht="15.5" hidden="1">
      <c r="A79" s="71"/>
      <c r="B79" s="242" t="s">
        <v>795</v>
      </c>
      <c r="C79" s="46"/>
      <c r="E79" s="51" t="s">
        <v>406</v>
      </c>
      <c r="F79" s="46"/>
      <c r="G79" s="46"/>
      <c r="H79" s="46"/>
      <c r="I79" s="46">
        <v>0</v>
      </c>
      <c r="J79" s="46"/>
      <c r="K79" s="46">
        <f t="shared" ref="K79:K80" si="2">SUM(G79:J79)</f>
        <v>0</v>
      </c>
    </row>
    <row r="80" spans="1:11" ht="15.5" hidden="1">
      <c r="A80" s="71"/>
      <c r="B80" s="242" t="s">
        <v>795</v>
      </c>
      <c r="C80" s="46" t="s">
        <v>781</v>
      </c>
      <c r="E80" s="51" t="s">
        <v>406</v>
      </c>
      <c r="F80" s="46"/>
      <c r="G80" s="46"/>
      <c r="H80" s="46"/>
      <c r="I80" s="46">
        <v>0</v>
      </c>
      <c r="J80" s="46"/>
      <c r="K80" s="46">
        <f t="shared" si="2"/>
        <v>0</v>
      </c>
    </row>
    <row r="81" spans="1:11" ht="15.5">
      <c r="A81" s="71"/>
      <c r="B81" s="46"/>
      <c r="C81" s="46"/>
      <c r="E81" s="46"/>
      <c r="F81" s="46"/>
      <c r="G81" s="46"/>
      <c r="H81" s="46"/>
      <c r="I81" s="46"/>
      <c r="J81" s="46"/>
      <c r="K81" s="46"/>
    </row>
    <row r="82" spans="1:11" ht="15.5">
      <c r="A82" s="71"/>
      <c r="B82" s="244" t="s">
        <v>796</v>
      </c>
      <c r="C82" s="46"/>
      <c r="E82" s="46">
        <v>200</v>
      </c>
      <c r="F82" s="46"/>
      <c r="G82" s="46">
        <v>200</v>
      </c>
      <c r="H82" s="46"/>
      <c r="I82" s="46">
        <v>0</v>
      </c>
      <c r="J82" s="46"/>
      <c r="K82" s="46">
        <f t="shared" ref="K82:K83" si="3">SUM(G82:J82)</f>
        <v>200</v>
      </c>
    </row>
    <row r="83" spans="1:11" ht="15.5">
      <c r="A83" s="71"/>
      <c r="B83" s="46" t="s">
        <v>796</v>
      </c>
      <c r="C83" s="46" t="s">
        <v>781</v>
      </c>
      <c r="E83" s="46">
        <v>150</v>
      </c>
      <c r="F83" s="46"/>
      <c r="G83" s="46">
        <v>150</v>
      </c>
      <c r="H83" s="46"/>
      <c r="I83" s="46">
        <v>0</v>
      </c>
      <c r="J83" s="46"/>
      <c r="K83" s="46">
        <f t="shared" si="3"/>
        <v>150</v>
      </c>
    </row>
    <row r="84" spans="1:11" ht="15.5">
      <c r="A84" s="71"/>
      <c r="B84" s="46"/>
      <c r="C84" s="46"/>
      <c r="E84" s="46"/>
      <c r="F84" s="46"/>
      <c r="G84" s="46"/>
      <c r="H84" s="46"/>
      <c r="I84" s="46"/>
      <c r="J84" s="46"/>
      <c r="K84" s="46"/>
    </row>
    <row r="85" spans="1:11" ht="15.5">
      <c r="A85" s="71"/>
      <c r="B85" s="46" t="s">
        <v>797</v>
      </c>
      <c r="C85" s="46"/>
      <c r="E85" s="46">
        <v>300</v>
      </c>
      <c r="F85" s="46"/>
      <c r="G85" s="46">
        <v>600</v>
      </c>
      <c r="H85" s="46"/>
      <c r="I85" s="46">
        <v>0</v>
      </c>
      <c r="J85" s="46"/>
      <c r="K85" s="46">
        <f>SUM(G85:J85)</f>
        <v>600</v>
      </c>
    </row>
    <row r="86" spans="1:11" ht="15.5">
      <c r="A86" s="71"/>
      <c r="B86" s="46" t="s">
        <v>797</v>
      </c>
      <c r="C86" s="46" t="s">
        <v>781</v>
      </c>
      <c r="E86" s="46">
        <v>180</v>
      </c>
      <c r="F86" s="46"/>
      <c r="G86" s="46">
        <v>300</v>
      </c>
      <c r="H86" s="46"/>
      <c r="I86" s="46">
        <v>0</v>
      </c>
      <c r="J86" s="46"/>
      <c r="K86" s="46">
        <f>SUM(G86:J86)</f>
        <v>300</v>
      </c>
    </row>
    <row r="87" spans="1:11" ht="15.5">
      <c r="A87" s="71"/>
      <c r="B87" s="46"/>
      <c r="E87" s="46"/>
      <c r="F87" s="46"/>
      <c r="G87" s="46"/>
      <c r="H87" s="46"/>
      <c r="I87" s="46"/>
      <c r="J87" s="46"/>
      <c r="K87" s="46"/>
    </row>
    <row r="88" spans="1:11" ht="15.5">
      <c r="A88" s="71"/>
      <c r="B88" s="46" t="s">
        <v>798</v>
      </c>
      <c r="E88" s="51" t="s">
        <v>406</v>
      </c>
      <c r="F88" s="46"/>
      <c r="G88" s="46"/>
      <c r="H88" s="46"/>
      <c r="I88" s="46">
        <v>0</v>
      </c>
      <c r="J88" s="46"/>
      <c r="K88" s="46">
        <f>SUM(G88:J88)</f>
        <v>0</v>
      </c>
    </row>
  </sheetData>
  <phoneticPr fontId="3" type="noConversion"/>
  <printOptions horizontalCentered="1"/>
  <pageMargins left="0.74803149606299213" right="0.74803149606299213" top="0.98425196850393704" bottom="0.98425196850393704" header="0.51181102362204722" footer="0.51181102362204722"/>
  <pageSetup paperSize="9" scale="69" firstPageNumber="80" orientation="landscape" useFirstPageNumber="1" r:id="rId1"/>
  <headerFooter alignWithMargins="0">
    <oddFooter>&amp;C&amp;"Gill Sans MT Light,Regular"Page 12.17</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D46C5-1C63-42DF-A36A-312A8417B15A}">
  <sheetPr>
    <tabColor rgb="FF92D050"/>
  </sheetPr>
  <dimension ref="A2:M50"/>
  <sheetViews>
    <sheetView showGridLines="0" topLeftCell="A38" zoomScale="90" zoomScaleNormal="90" workbookViewId="0">
      <selection activeCell="B48" sqref="B48"/>
    </sheetView>
  </sheetViews>
  <sheetFormatPr defaultColWidth="8.7265625" defaultRowHeight="12.5"/>
  <cols>
    <col min="1" max="1" width="3.453125" style="52" customWidth="1"/>
    <col min="2" max="2" width="58.1796875" style="52" customWidth="1"/>
    <col min="3" max="3" width="3.81640625" style="52" customWidth="1"/>
    <col min="4" max="4" width="12.7265625" style="52" customWidth="1"/>
    <col min="5" max="5" width="3.7265625" style="52" customWidth="1"/>
    <col min="6" max="6" width="12.7265625" style="52" customWidth="1"/>
    <col min="7" max="7" width="3.54296875" style="52" customWidth="1"/>
    <col min="8" max="8" width="12.7265625" style="52" customWidth="1"/>
    <col min="9" max="9" width="3.54296875" style="52" customWidth="1"/>
    <col min="10" max="10" width="12.7265625" style="52" customWidth="1"/>
    <col min="11" max="11" width="3.54296875" style="52" customWidth="1"/>
    <col min="12" max="12" width="8.7265625" style="52"/>
    <col min="13" max="13" width="9.1796875" style="52" bestFit="1" customWidth="1"/>
    <col min="14" max="16384" width="8.7265625" style="52"/>
  </cols>
  <sheetData>
    <row r="2" spans="1:13" ht="18">
      <c r="A2" s="15"/>
      <c r="B2" s="15" t="s">
        <v>799</v>
      </c>
    </row>
    <row r="3" spans="1:13" ht="15.5">
      <c r="A3" s="16"/>
      <c r="B3" s="16"/>
      <c r="C3" s="16"/>
      <c r="D3" s="197" t="s">
        <v>4</v>
      </c>
      <c r="E3" s="197"/>
      <c r="F3" s="197" t="s">
        <v>2</v>
      </c>
      <c r="G3" s="38"/>
      <c r="H3" s="38"/>
      <c r="I3" s="38"/>
      <c r="J3" s="197" t="s">
        <v>2</v>
      </c>
      <c r="K3" s="197"/>
    </row>
    <row r="4" spans="1:13" ht="31">
      <c r="A4" s="16"/>
      <c r="B4" s="16"/>
      <c r="C4" s="16"/>
      <c r="D4" s="126" t="s">
        <v>5</v>
      </c>
      <c r="E4" s="197"/>
      <c r="F4" s="126" t="s">
        <v>5</v>
      </c>
      <c r="G4" s="197"/>
      <c r="H4" s="198" t="s">
        <v>6</v>
      </c>
      <c r="I4" s="197"/>
      <c r="J4" s="90" t="s">
        <v>7</v>
      </c>
      <c r="K4" s="197"/>
    </row>
    <row r="5" spans="1:13" ht="15.5">
      <c r="A5" s="16"/>
      <c r="B5" s="16"/>
      <c r="C5" s="16"/>
      <c r="D5" s="100" t="s">
        <v>8</v>
      </c>
      <c r="E5" s="100"/>
      <c r="F5" s="100" t="s">
        <v>8</v>
      </c>
      <c r="G5" s="100"/>
      <c r="H5" s="100" t="s">
        <v>8</v>
      </c>
      <c r="I5" s="100"/>
      <c r="J5" s="100" t="s">
        <v>8</v>
      </c>
      <c r="K5" s="245"/>
    </row>
    <row r="6" spans="1:13" ht="15.5">
      <c r="B6" s="28" t="s">
        <v>800</v>
      </c>
      <c r="C6" s="16"/>
      <c r="D6" s="16"/>
      <c r="E6" s="16"/>
      <c r="F6" s="16"/>
      <c r="G6" s="16"/>
      <c r="H6" s="16"/>
      <c r="I6" s="16"/>
      <c r="J6" s="16"/>
      <c r="K6" s="16"/>
    </row>
    <row r="7" spans="1:13" ht="15.5">
      <c r="B7" s="28" t="s">
        <v>801</v>
      </c>
      <c r="C7" s="16"/>
      <c r="D7" s="16"/>
      <c r="E7" s="16"/>
      <c r="F7" s="16"/>
      <c r="G7" s="16"/>
      <c r="H7" s="16"/>
      <c r="I7" s="16"/>
      <c r="J7" s="16"/>
      <c r="K7" s="16"/>
    </row>
    <row r="8" spans="1:13" ht="15.5">
      <c r="A8" s="28"/>
      <c r="B8" s="16" t="s">
        <v>802</v>
      </c>
      <c r="C8" s="16"/>
      <c r="D8" s="246">
        <v>0</v>
      </c>
      <c r="E8" s="246"/>
      <c r="F8" s="246">
        <v>0</v>
      </c>
      <c r="G8" s="246"/>
      <c r="H8" s="246">
        <v>0</v>
      </c>
      <c r="I8" s="246"/>
      <c r="J8" s="246">
        <f>SUM(F8:I8)</f>
        <v>0</v>
      </c>
      <c r="K8" s="246"/>
    </row>
    <row r="9" spans="1:13" ht="15.5">
      <c r="A9" s="16"/>
      <c r="B9" s="16" t="s">
        <v>803</v>
      </c>
      <c r="C9" s="16"/>
      <c r="D9" s="246">
        <v>683.55</v>
      </c>
      <c r="E9" s="246"/>
      <c r="F9" s="246">
        <v>717.73</v>
      </c>
      <c r="G9" s="246"/>
      <c r="H9" s="246">
        <v>0</v>
      </c>
      <c r="I9" s="246"/>
      <c r="J9" s="246">
        <f t="shared" ref="J9:J12" si="0">SUM(F9:I9)</f>
        <v>717.73</v>
      </c>
      <c r="K9" s="246"/>
      <c r="M9" s="247"/>
    </row>
    <row r="10" spans="1:13" ht="15.5">
      <c r="A10" s="16"/>
      <c r="B10" s="16" t="s">
        <v>804</v>
      </c>
      <c r="C10" s="16"/>
      <c r="D10" s="246">
        <v>683.55</v>
      </c>
      <c r="E10" s="246"/>
      <c r="F10" s="246">
        <v>717.73</v>
      </c>
      <c r="G10" s="246"/>
      <c r="H10" s="246">
        <v>0</v>
      </c>
      <c r="I10" s="246"/>
      <c r="J10" s="246">
        <f t="shared" si="0"/>
        <v>717.73</v>
      </c>
      <c r="K10" s="246"/>
    </row>
    <row r="11" spans="1:13" ht="15.5">
      <c r="A11" s="16"/>
      <c r="B11" s="16" t="s">
        <v>805</v>
      </c>
      <c r="C11" s="16"/>
      <c r="D11" s="206">
        <v>1006.95</v>
      </c>
      <c r="E11" s="246"/>
      <c r="F11" s="206">
        <v>1057.2975000000001</v>
      </c>
      <c r="G11" s="246"/>
      <c r="H11" s="246">
        <v>0</v>
      </c>
      <c r="I11" s="246"/>
      <c r="J11" s="246">
        <f t="shared" si="0"/>
        <v>1057.2975000000001</v>
      </c>
      <c r="K11" s="246"/>
    </row>
    <row r="12" spans="1:13" ht="15.5">
      <c r="A12" s="16"/>
      <c r="B12" s="16" t="s">
        <v>806</v>
      </c>
      <c r="C12" s="16"/>
      <c r="D12" s="206">
        <v>193.2</v>
      </c>
      <c r="E12" s="246"/>
      <c r="F12" s="206">
        <v>202.86</v>
      </c>
      <c r="G12" s="246"/>
      <c r="H12" s="246">
        <v>0</v>
      </c>
      <c r="I12" s="246"/>
      <c r="J12" s="246">
        <f t="shared" si="0"/>
        <v>202.86</v>
      </c>
      <c r="K12" s="246"/>
    </row>
    <row r="13" spans="1:13" ht="11.25" customHeight="1">
      <c r="A13" s="16"/>
      <c r="B13" s="16"/>
      <c r="C13" s="16"/>
      <c r="D13" s="206"/>
      <c r="E13" s="246"/>
      <c r="F13" s="206"/>
      <c r="G13" s="246"/>
      <c r="H13" s="246"/>
      <c r="I13" s="246"/>
      <c r="J13" s="246"/>
      <c r="K13" s="246"/>
    </row>
    <row r="14" spans="1:13" ht="15.5">
      <c r="B14" s="28" t="s">
        <v>807</v>
      </c>
      <c r="C14" s="16"/>
      <c r="D14" s="16"/>
      <c r="E14" s="16"/>
      <c r="F14" s="16"/>
      <c r="G14" s="16"/>
      <c r="H14" s="16"/>
      <c r="I14" s="16"/>
      <c r="J14" s="16"/>
      <c r="K14" s="16"/>
    </row>
    <row r="15" spans="1:13" ht="15.5">
      <c r="A15" s="28"/>
      <c r="B15" s="16" t="s">
        <v>802</v>
      </c>
      <c r="C15" s="16"/>
      <c r="D15" s="246">
        <v>0</v>
      </c>
      <c r="E15" s="246"/>
      <c r="F15" s="246">
        <v>0</v>
      </c>
      <c r="G15" s="246"/>
      <c r="H15" s="246">
        <v>0</v>
      </c>
      <c r="I15" s="246"/>
      <c r="J15" s="246">
        <f>SUM(F15:I15)</f>
        <v>0</v>
      </c>
      <c r="K15" s="246"/>
    </row>
    <row r="16" spans="1:13" ht="15.5">
      <c r="A16" s="16"/>
      <c r="B16" s="16" t="s">
        <v>803</v>
      </c>
      <c r="C16" s="16"/>
      <c r="D16" s="246">
        <v>2050.65</v>
      </c>
      <c r="E16" s="246"/>
      <c r="F16" s="246">
        <v>2153.1825000000003</v>
      </c>
      <c r="G16" s="246"/>
      <c r="H16" s="246">
        <v>0</v>
      </c>
      <c r="I16" s="246"/>
      <c r="J16" s="246">
        <f t="shared" ref="J16:J19" si="1">SUM(F16:I16)</f>
        <v>2153.1825000000003</v>
      </c>
      <c r="K16" s="246"/>
      <c r="M16" s="247"/>
    </row>
    <row r="17" spans="1:11" ht="15.5">
      <c r="A17" s="16"/>
      <c r="B17" s="16" t="s">
        <v>804</v>
      </c>
      <c r="C17" s="16"/>
      <c r="D17" s="246">
        <v>2050.65</v>
      </c>
      <c r="E17" s="246"/>
      <c r="F17" s="246">
        <v>2153.1825000000003</v>
      </c>
      <c r="G17" s="246"/>
      <c r="H17" s="246">
        <v>0</v>
      </c>
      <c r="I17" s="246"/>
      <c r="J17" s="246">
        <f t="shared" si="1"/>
        <v>2153.1825000000003</v>
      </c>
      <c r="K17" s="246"/>
    </row>
    <row r="18" spans="1:11" ht="15.5">
      <c r="A18" s="16"/>
      <c r="B18" s="16" t="s">
        <v>805</v>
      </c>
      <c r="C18" s="16"/>
      <c r="D18" s="206">
        <v>3020.85</v>
      </c>
      <c r="E18" s="246"/>
      <c r="F18" s="206">
        <v>3171.8924999999999</v>
      </c>
      <c r="G18" s="246"/>
      <c r="H18" s="246">
        <v>0</v>
      </c>
      <c r="I18" s="246"/>
      <c r="J18" s="246">
        <f t="shared" si="1"/>
        <v>3171.8924999999999</v>
      </c>
      <c r="K18" s="246"/>
    </row>
    <row r="19" spans="1:11" ht="15.5">
      <c r="A19" s="16"/>
      <c r="B19" s="16" t="s">
        <v>806</v>
      </c>
      <c r="C19" s="16"/>
      <c r="D19" s="206">
        <v>579.6</v>
      </c>
      <c r="E19" s="246"/>
      <c r="F19" s="206">
        <v>608.58000000000004</v>
      </c>
      <c r="G19" s="246"/>
      <c r="H19" s="246">
        <v>0</v>
      </c>
      <c r="I19" s="246"/>
      <c r="J19" s="246">
        <f t="shared" si="1"/>
        <v>608.58000000000004</v>
      </c>
      <c r="K19" s="246"/>
    </row>
    <row r="20" spans="1:11" ht="15.5">
      <c r="A20" s="16"/>
      <c r="B20" s="16"/>
      <c r="C20" s="16"/>
      <c r="D20" s="206"/>
      <c r="E20" s="246"/>
      <c r="F20" s="206"/>
      <c r="G20" s="246"/>
      <c r="H20" s="246"/>
      <c r="I20" s="246"/>
      <c r="J20" s="246"/>
      <c r="K20" s="246"/>
    </row>
    <row r="21" spans="1:11" ht="15.5">
      <c r="B21" s="28" t="s">
        <v>808</v>
      </c>
      <c r="C21" s="16"/>
      <c r="D21" s="206"/>
      <c r="E21" s="246"/>
      <c r="F21" s="206"/>
      <c r="G21" s="246"/>
      <c r="H21" s="246"/>
      <c r="I21" s="246"/>
      <c r="J21" s="246"/>
      <c r="K21" s="246"/>
    </row>
    <row r="22" spans="1:11" ht="15.5">
      <c r="B22" s="28" t="s">
        <v>801</v>
      </c>
      <c r="C22" s="16"/>
      <c r="D22" s="206"/>
      <c r="E22" s="246"/>
      <c r="F22" s="206"/>
      <c r="G22" s="246"/>
      <c r="H22" s="246"/>
      <c r="I22" s="246"/>
      <c r="J22" s="246"/>
      <c r="K22" s="246"/>
    </row>
    <row r="23" spans="1:11" ht="15.5">
      <c r="A23" s="16"/>
      <c r="B23" s="16" t="s">
        <v>802</v>
      </c>
      <c r="C23" s="16"/>
      <c r="D23" s="206">
        <v>0</v>
      </c>
      <c r="E23" s="246"/>
      <c r="F23" s="206">
        <v>0</v>
      </c>
      <c r="G23" s="246"/>
      <c r="H23" s="246">
        <v>0</v>
      </c>
      <c r="I23" s="246"/>
      <c r="J23" s="246">
        <f t="shared" ref="J23:J25" si="2">SUM(F23:I23)</f>
        <v>0</v>
      </c>
      <c r="K23" s="246"/>
    </row>
    <row r="24" spans="1:11" ht="15.5">
      <c r="A24" s="16"/>
      <c r="B24" s="16" t="s">
        <v>809</v>
      </c>
      <c r="C24" s="16"/>
      <c r="D24" s="206">
        <v>411.6</v>
      </c>
      <c r="E24" s="246"/>
      <c r="F24" s="206">
        <v>432.18000000000006</v>
      </c>
      <c r="G24" s="246"/>
      <c r="H24" s="246">
        <v>0</v>
      </c>
      <c r="I24" s="246"/>
      <c r="J24" s="246">
        <f t="shared" si="2"/>
        <v>432.18000000000006</v>
      </c>
      <c r="K24" s="246"/>
    </row>
    <row r="25" spans="1:11" ht="15.5">
      <c r="A25" s="16"/>
      <c r="B25" s="16" t="s">
        <v>810</v>
      </c>
      <c r="C25" s="16"/>
      <c r="D25" s="206">
        <v>158.55000000000001</v>
      </c>
      <c r="E25" s="246"/>
      <c r="F25" s="206">
        <v>166.47750000000002</v>
      </c>
      <c r="G25" s="246"/>
      <c r="H25" s="246">
        <v>0</v>
      </c>
      <c r="I25" s="246"/>
      <c r="J25" s="246">
        <f t="shared" si="2"/>
        <v>166.47750000000002</v>
      </c>
      <c r="K25" s="246"/>
    </row>
    <row r="26" spans="1:11" ht="10.5" customHeight="1">
      <c r="A26" s="16"/>
      <c r="B26" s="16"/>
      <c r="C26" s="16"/>
      <c r="D26" s="246"/>
      <c r="E26" s="246"/>
      <c r="F26" s="246"/>
      <c r="G26" s="246"/>
      <c r="H26" s="246"/>
      <c r="I26" s="246"/>
      <c r="J26" s="246"/>
      <c r="K26" s="246"/>
    </row>
    <row r="27" spans="1:11" ht="15.5">
      <c r="B27" s="28" t="s">
        <v>807</v>
      </c>
      <c r="C27" s="16"/>
      <c r="D27" s="206"/>
      <c r="E27" s="246"/>
      <c r="F27" s="206"/>
      <c r="G27" s="246"/>
      <c r="H27" s="246"/>
      <c r="I27" s="246"/>
      <c r="J27" s="246"/>
      <c r="K27" s="246"/>
    </row>
    <row r="28" spans="1:11" ht="15.5">
      <c r="A28" s="16"/>
      <c r="B28" s="16" t="s">
        <v>802</v>
      </c>
      <c r="C28" s="16"/>
      <c r="D28" s="206">
        <v>0</v>
      </c>
      <c r="E28" s="246"/>
      <c r="F28" s="206">
        <v>0</v>
      </c>
      <c r="G28" s="246"/>
      <c r="H28" s="246">
        <v>0</v>
      </c>
      <c r="I28" s="246"/>
      <c r="J28" s="246">
        <f t="shared" ref="J28:J30" si="3">SUM(F28:I28)</f>
        <v>0</v>
      </c>
      <c r="K28" s="246"/>
    </row>
    <row r="29" spans="1:11" ht="15.5">
      <c r="A29" s="16"/>
      <c r="B29" s="16" t="s">
        <v>809</v>
      </c>
      <c r="C29" s="16"/>
      <c r="D29" s="206">
        <v>1234.8</v>
      </c>
      <c r="E29" s="246"/>
      <c r="F29" s="206">
        <v>1296.54</v>
      </c>
      <c r="G29" s="246"/>
      <c r="H29" s="246">
        <v>0</v>
      </c>
      <c r="I29" s="246"/>
      <c r="J29" s="246">
        <f t="shared" si="3"/>
        <v>1296.54</v>
      </c>
      <c r="K29" s="246"/>
    </row>
    <row r="30" spans="1:11" ht="15.5">
      <c r="A30" s="16"/>
      <c r="B30" s="16" t="s">
        <v>810</v>
      </c>
      <c r="C30" s="16"/>
      <c r="D30" s="206">
        <v>475.65000000000003</v>
      </c>
      <c r="E30" s="246"/>
      <c r="F30" s="206">
        <v>499.43250000000006</v>
      </c>
      <c r="G30" s="246"/>
      <c r="H30" s="246">
        <v>0</v>
      </c>
      <c r="I30" s="246"/>
      <c r="J30" s="246">
        <f t="shared" si="3"/>
        <v>499.43250000000006</v>
      </c>
      <c r="K30" s="246"/>
    </row>
    <row r="31" spans="1:11" ht="15.5">
      <c r="A31" s="16"/>
      <c r="B31" s="16"/>
      <c r="C31" s="16"/>
      <c r="D31" s="206"/>
      <c r="E31" s="246"/>
      <c r="F31" s="206"/>
      <c r="G31" s="246"/>
      <c r="H31" s="246"/>
      <c r="I31" s="246"/>
      <c r="J31" s="246"/>
      <c r="K31" s="246"/>
    </row>
    <row r="32" spans="1:11" ht="15.5">
      <c r="A32" s="28" t="s">
        <v>19</v>
      </c>
      <c r="B32" s="28" t="s">
        <v>811</v>
      </c>
      <c r="C32" s="16"/>
      <c r="D32" s="246"/>
      <c r="E32" s="246"/>
      <c r="F32" s="246"/>
      <c r="G32" s="246"/>
      <c r="H32" s="246"/>
      <c r="I32" s="246"/>
      <c r="J32" s="246"/>
      <c r="K32" s="246"/>
    </row>
    <row r="33" spans="1:11" ht="15.5">
      <c r="A33" s="28"/>
      <c r="B33" s="28" t="s">
        <v>801</v>
      </c>
      <c r="C33" s="16"/>
      <c r="D33" s="246"/>
      <c r="E33" s="246"/>
      <c r="F33" s="246"/>
      <c r="G33" s="246"/>
      <c r="H33" s="246"/>
      <c r="I33" s="246"/>
      <c r="J33" s="246"/>
      <c r="K33" s="246"/>
    </row>
    <row r="34" spans="1:11" ht="15.5">
      <c r="A34" s="16"/>
      <c r="B34" s="189" t="s">
        <v>812</v>
      </c>
      <c r="C34" s="16"/>
      <c r="D34" s="246">
        <v>140.69999999999999</v>
      </c>
      <c r="E34" s="246"/>
      <c r="F34" s="246">
        <v>147.73500000000001</v>
      </c>
      <c r="G34" s="246"/>
      <c r="H34" s="246">
        <v>0</v>
      </c>
      <c r="I34" s="246"/>
      <c r="J34" s="246">
        <f t="shared" ref="J34:J38" si="4">SUM(F34:I34)</f>
        <v>147.73500000000001</v>
      </c>
      <c r="K34" s="246"/>
    </row>
    <row r="35" spans="1:11" ht="21" customHeight="1">
      <c r="A35" s="16"/>
      <c r="B35" s="16" t="s">
        <v>813</v>
      </c>
      <c r="C35" s="16"/>
      <c r="D35" s="246">
        <v>107.1</v>
      </c>
      <c r="E35" s="246"/>
      <c r="F35" s="246">
        <v>112.45500000000001</v>
      </c>
      <c r="G35" s="246"/>
      <c r="H35" s="246">
        <v>0</v>
      </c>
      <c r="I35" s="246"/>
      <c r="J35" s="246">
        <f t="shared" si="4"/>
        <v>112.45500000000001</v>
      </c>
      <c r="K35" s="246"/>
    </row>
    <row r="36" spans="1:11" ht="21" customHeight="1">
      <c r="A36" s="16"/>
      <c r="B36" s="16" t="s">
        <v>814</v>
      </c>
      <c r="C36" s="16"/>
      <c r="D36" s="246">
        <v>60.9</v>
      </c>
      <c r="E36" s="246"/>
      <c r="F36" s="246">
        <v>63.945000000000007</v>
      </c>
      <c r="G36" s="246"/>
      <c r="H36" s="246">
        <v>0</v>
      </c>
      <c r="I36" s="246"/>
      <c r="J36" s="246">
        <f t="shared" si="4"/>
        <v>63.945000000000007</v>
      </c>
      <c r="K36" s="246"/>
    </row>
    <row r="37" spans="1:11" ht="21" customHeight="1">
      <c r="A37" s="16"/>
      <c r="B37" s="16" t="s">
        <v>815</v>
      </c>
      <c r="C37" s="16"/>
      <c r="D37" s="246">
        <v>73.5</v>
      </c>
      <c r="E37" s="246"/>
      <c r="F37" s="246">
        <v>77.174999999999997</v>
      </c>
      <c r="G37" s="246"/>
      <c r="H37" s="246">
        <v>0</v>
      </c>
      <c r="I37" s="246"/>
      <c r="J37" s="246">
        <f t="shared" si="4"/>
        <v>77.174999999999997</v>
      </c>
      <c r="K37" s="246"/>
    </row>
    <row r="38" spans="1:11" ht="21" customHeight="1">
      <c r="A38" s="16"/>
      <c r="B38" s="189" t="s">
        <v>816</v>
      </c>
      <c r="C38" s="16"/>
      <c r="D38" s="246">
        <v>52.5</v>
      </c>
      <c r="E38" s="246"/>
      <c r="F38" s="246">
        <v>55.125</v>
      </c>
      <c r="G38" s="246"/>
      <c r="H38" s="206">
        <f>F38*0.2</f>
        <v>11.025</v>
      </c>
      <c r="I38" s="246"/>
      <c r="J38" s="246">
        <f t="shared" si="4"/>
        <v>66.150000000000006</v>
      </c>
      <c r="K38" s="246"/>
    </row>
    <row r="39" spans="1:11" ht="21" customHeight="1">
      <c r="A39" s="16"/>
      <c r="B39" s="189" t="s">
        <v>817</v>
      </c>
      <c r="C39" s="16"/>
      <c r="D39" s="246">
        <v>105</v>
      </c>
      <c r="E39" s="246"/>
      <c r="F39" s="246">
        <v>110.25</v>
      </c>
      <c r="G39" s="246"/>
      <c r="H39" s="246">
        <v>0</v>
      </c>
      <c r="I39" s="246"/>
      <c r="J39" s="246">
        <f t="shared" ref="J39" si="5">SUM(F39:I39)</f>
        <v>110.25</v>
      </c>
      <c r="K39" s="246"/>
    </row>
    <row r="40" spans="1:11" ht="15.5">
      <c r="A40" s="16"/>
      <c r="B40" s="16"/>
      <c r="C40" s="16"/>
      <c r="D40" s="246"/>
      <c r="E40" s="246"/>
      <c r="F40" s="246"/>
      <c r="G40" s="246"/>
      <c r="H40" s="246"/>
      <c r="I40" s="246"/>
      <c r="J40" s="246"/>
      <c r="K40" s="246"/>
    </row>
    <row r="41" spans="1:11" ht="15.5">
      <c r="A41" s="28"/>
      <c r="B41" s="28" t="s">
        <v>807</v>
      </c>
      <c r="C41" s="16"/>
      <c r="D41" s="246"/>
      <c r="E41" s="246"/>
      <c r="F41" s="246"/>
      <c r="G41" s="246"/>
      <c r="H41" s="246"/>
      <c r="I41" s="246"/>
      <c r="J41" s="246"/>
      <c r="K41" s="246"/>
    </row>
    <row r="42" spans="1:11" ht="15.5">
      <c r="A42" s="16"/>
      <c r="B42" s="189" t="s">
        <v>812</v>
      </c>
      <c r="C42" s="16"/>
      <c r="D42" s="246">
        <v>422.1</v>
      </c>
      <c r="E42" s="246"/>
      <c r="F42" s="246">
        <v>443.20500000000004</v>
      </c>
      <c r="G42" s="246"/>
      <c r="H42" s="246">
        <v>0</v>
      </c>
      <c r="I42" s="246"/>
      <c r="J42" s="246">
        <f t="shared" ref="J42:J47" si="6">SUM(F42:I42)</f>
        <v>443.20500000000004</v>
      </c>
      <c r="K42" s="246"/>
    </row>
    <row r="43" spans="1:11" ht="21" customHeight="1">
      <c r="A43" s="16"/>
      <c r="B43" s="16" t="s">
        <v>813</v>
      </c>
      <c r="C43" s="16"/>
      <c r="D43" s="246">
        <v>321.3</v>
      </c>
      <c r="E43" s="246"/>
      <c r="F43" s="246">
        <v>337.36500000000001</v>
      </c>
      <c r="G43" s="246"/>
      <c r="H43" s="246">
        <v>0</v>
      </c>
      <c r="I43" s="246"/>
      <c r="J43" s="246">
        <f t="shared" si="6"/>
        <v>337.36500000000001</v>
      </c>
      <c r="K43" s="246"/>
    </row>
    <row r="44" spans="1:11" ht="21" customHeight="1">
      <c r="A44" s="16"/>
      <c r="B44" s="16" t="s">
        <v>814</v>
      </c>
      <c r="C44" s="16"/>
      <c r="D44" s="246">
        <v>182.70000000000002</v>
      </c>
      <c r="E44" s="246"/>
      <c r="F44" s="246">
        <v>191.83500000000004</v>
      </c>
      <c r="G44" s="246"/>
      <c r="H44" s="246">
        <v>0</v>
      </c>
      <c r="I44" s="246"/>
      <c r="J44" s="246">
        <f t="shared" si="6"/>
        <v>191.83500000000004</v>
      </c>
      <c r="K44" s="246"/>
    </row>
    <row r="45" spans="1:11" ht="21" customHeight="1">
      <c r="A45" s="16"/>
      <c r="B45" s="16" t="s">
        <v>815</v>
      </c>
      <c r="C45" s="16"/>
      <c r="D45" s="246">
        <v>220.5</v>
      </c>
      <c r="E45" s="246"/>
      <c r="F45" s="246">
        <v>231.52500000000001</v>
      </c>
      <c r="G45" s="246"/>
      <c r="H45" s="246">
        <v>0</v>
      </c>
      <c r="I45" s="246"/>
      <c r="J45" s="246">
        <f t="shared" si="6"/>
        <v>231.52500000000001</v>
      </c>
      <c r="K45" s="246"/>
    </row>
    <row r="46" spans="1:11" ht="21" customHeight="1">
      <c r="A46" s="16"/>
      <c r="B46" s="189" t="s">
        <v>816</v>
      </c>
      <c r="C46" s="16"/>
      <c r="D46" s="246">
        <v>157.5</v>
      </c>
      <c r="E46" s="246"/>
      <c r="F46" s="246">
        <v>165.375</v>
      </c>
      <c r="G46" s="246"/>
      <c r="H46" s="206">
        <f>F46*0.2</f>
        <v>33.075000000000003</v>
      </c>
      <c r="I46" s="246"/>
      <c r="J46" s="246">
        <f t="shared" si="6"/>
        <v>198.45</v>
      </c>
      <c r="K46" s="246"/>
    </row>
    <row r="47" spans="1:11" ht="21" customHeight="1">
      <c r="A47" s="16"/>
      <c r="B47" s="189" t="s">
        <v>817</v>
      </c>
      <c r="C47" s="16"/>
      <c r="D47" s="246">
        <v>315</v>
      </c>
      <c r="E47" s="246"/>
      <c r="F47" s="246">
        <v>330.75</v>
      </c>
      <c r="G47" s="246"/>
      <c r="H47" s="246">
        <v>0</v>
      </c>
      <c r="I47" s="246"/>
      <c r="J47" s="246">
        <f t="shared" si="6"/>
        <v>330.75</v>
      </c>
      <c r="K47" s="246"/>
    </row>
    <row r="48" spans="1:11" ht="15.5">
      <c r="A48" s="16"/>
      <c r="B48" s="16"/>
      <c r="C48" s="16"/>
      <c r="D48" s="246"/>
      <c r="E48" s="246"/>
      <c r="F48" s="246"/>
      <c r="G48" s="246"/>
      <c r="H48" s="246"/>
      <c r="I48" s="246"/>
      <c r="J48" s="246"/>
      <c r="K48" s="246"/>
    </row>
    <row r="49" spans="1:11" ht="15.5">
      <c r="A49" s="16"/>
      <c r="B49" s="16"/>
      <c r="C49" s="16"/>
      <c r="D49" s="246"/>
      <c r="E49" s="246"/>
      <c r="F49" s="246"/>
      <c r="G49" s="246"/>
      <c r="H49" s="246"/>
      <c r="I49" s="246"/>
      <c r="J49" s="246"/>
      <c r="K49" s="246"/>
    </row>
    <row r="50" spans="1:11" ht="15.5">
      <c r="A50" s="16"/>
      <c r="B50" s="16"/>
      <c r="C50" s="16"/>
      <c r="D50" s="246"/>
      <c r="E50" s="246"/>
      <c r="F50" s="246"/>
      <c r="G50" s="246"/>
      <c r="H50" s="246"/>
      <c r="I50" s="246"/>
      <c r="J50" s="246"/>
      <c r="K50" s="246"/>
    </row>
  </sheetData>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2:M20"/>
  <sheetViews>
    <sheetView showGridLines="0" topLeftCell="A15" zoomScale="90" zoomScaleNormal="90" zoomScaleSheetLayoutView="85" workbookViewId="0">
      <selection activeCell="F10" sqref="F10"/>
    </sheetView>
  </sheetViews>
  <sheetFormatPr defaultColWidth="9.1796875" defaultRowHeight="12.5"/>
  <cols>
    <col min="1" max="1" width="4.54296875" style="52" customWidth="1"/>
    <col min="2" max="2" width="66.453125" style="52" customWidth="1"/>
    <col min="3" max="3" width="3.54296875" style="52" customWidth="1"/>
    <col min="4" max="4" width="12.7265625" style="53" customWidth="1"/>
    <col min="5" max="5" width="3.7265625" style="53" customWidth="1"/>
    <col min="6" max="6" width="12.7265625" style="52" customWidth="1"/>
    <col min="7" max="7" width="3.7265625" style="52" customWidth="1"/>
    <col min="8" max="8" width="12.7265625" style="52" customWidth="1"/>
    <col min="9" max="9" width="3.7265625" style="52" customWidth="1"/>
    <col min="10" max="10" width="12.7265625" style="52" customWidth="1"/>
    <col min="11" max="16384" width="9.1796875" style="52"/>
  </cols>
  <sheetData>
    <row r="2" spans="1:10" ht="20">
      <c r="B2" s="86" t="s">
        <v>818</v>
      </c>
    </row>
    <row r="3" spans="1:10" ht="15.5">
      <c r="A3" s="28"/>
    </row>
    <row r="4" spans="1:10" ht="15.5">
      <c r="A4" s="16"/>
      <c r="B4" s="16"/>
      <c r="C4" s="16"/>
      <c r="D4" s="197" t="s">
        <v>4</v>
      </c>
      <c r="E4" s="197"/>
      <c r="F4" s="197" t="s">
        <v>2</v>
      </c>
      <c r="G4" s="240"/>
      <c r="I4" s="240"/>
      <c r="J4" s="197" t="s">
        <v>2</v>
      </c>
    </row>
    <row r="5" spans="1:10" s="248" customFormat="1" ht="31">
      <c r="A5" s="189"/>
      <c r="B5" s="189"/>
      <c r="C5" s="189"/>
      <c r="D5" s="126" t="s">
        <v>5</v>
      </c>
      <c r="E5" s="55"/>
      <c r="F5" s="126" t="s">
        <v>5</v>
      </c>
      <c r="G5" s="55"/>
      <c r="H5" s="148" t="s">
        <v>6</v>
      </c>
      <c r="I5" s="55"/>
      <c r="J5" s="126" t="s">
        <v>543</v>
      </c>
    </row>
    <row r="6" spans="1:10" ht="15.5">
      <c r="A6" s="16"/>
      <c r="B6" s="16"/>
      <c r="C6" s="16"/>
      <c r="D6" s="74" t="s">
        <v>8</v>
      </c>
      <c r="E6" s="249"/>
      <c r="F6" s="74" t="s">
        <v>8</v>
      </c>
      <c r="G6" s="249"/>
      <c r="H6" s="74" t="s">
        <v>8</v>
      </c>
      <c r="I6" s="249"/>
      <c r="J6" s="74" t="s">
        <v>8</v>
      </c>
    </row>
    <row r="7" spans="1:10" ht="15.5">
      <c r="A7" s="16"/>
      <c r="B7" s="16"/>
      <c r="C7" s="16"/>
      <c r="D7" s="249"/>
      <c r="E7" s="249"/>
      <c r="F7" s="249"/>
      <c r="G7" s="249"/>
      <c r="H7" s="249"/>
      <c r="I7" s="249"/>
      <c r="J7" s="249"/>
    </row>
    <row r="8" spans="1:10" ht="15.5">
      <c r="A8" s="16"/>
      <c r="B8" s="250" t="s">
        <v>819</v>
      </c>
      <c r="C8" s="250"/>
      <c r="D8" s="38"/>
      <c r="E8" s="38"/>
      <c r="F8" s="38"/>
      <c r="G8" s="16"/>
      <c r="H8" s="17"/>
      <c r="I8" s="16"/>
      <c r="J8" s="38"/>
    </row>
    <row r="9" spans="1:10" ht="15.5">
      <c r="A9" s="16"/>
      <c r="B9" s="189" t="s">
        <v>820</v>
      </c>
      <c r="C9" s="16"/>
      <c r="D9" s="38">
        <v>67.2</v>
      </c>
      <c r="E9" s="38"/>
      <c r="F9" s="38">
        <v>69.5</v>
      </c>
      <c r="G9" s="16"/>
      <c r="H9" s="17">
        <v>0</v>
      </c>
      <c r="I9" s="16"/>
      <c r="J9" s="38">
        <f>F9</f>
        <v>69.5</v>
      </c>
    </row>
    <row r="10" spans="1:10" ht="15.5">
      <c r="A10" s="16"/>
      <c r="B10" s="189" t="s">
        <v>821</v>
      </c>
      <c r="C10" s="16"/>
      <c r="D10" s="38">
        <v>260.19</v>
      </c>
      <c r="E10" s="38"/>
      <c r="F10" s="335" t="s">
        <v>714</v>
      </c>
      <c r="G10" s="16"/>
      <c r="H10" s="17">
        <v>0</v>
      </c>
      <c r="I10" s="16"/>
      <c r="J10" s="38" t="str">
        <f>F10</f>
        <v>TBC</v>
      </c>
    </row>
    <row r="11" spans="1:10" ht="15.5">
      <c r="A11" s="16"/>
      <c r="B11" s="189"/>
      <c r="C11" s="16"/>
      <c r="D11" s="38"/>
      <c r="E11" s="38"/>
      <c r="F11" s="38"/>
      <c r="G11" s="16"/>
      <c r="H11" s="17"/>
      <c r="I11" s="16"/>
      <c r="J11" s="38"/>
    </row>
    <row r="12" spans="1:10" ht="15.5">
      <c r="B12" s="28" t="s">
        <v>822</v>
      </c>
      <c r="C12" s="16"/>
      <c r="D12" s="16"/>
      <c r="E12" s="38"/>
      <c r="F12" s="16"/>
      <c r="G12" s="16"/>
      <c r="H12" s="16"/>
      <c r="I12" s="16"/>
      <c r="J12" s="16"/>
    </row>
    <row r="13" spans="1:10" ht="15.5">
      <c r="A13" s="16"/>
      <c r="B13" s="89" t="s">
        <v>823</v>
      </c>
      <c r="C13" s="16"/>
      <c r="D13" s="38">
        <v>938</v>
      </c>
      <c r="E13" s="38"/>
      <c r="F13" s="38">
        <v>985</v>
      </c>
      <c r="G13" s="16"/>
      <c r="H13" s="17">
        <v>0</v>
      </c>
      <c r="I13" s="16"/>
      <c r="J13" s="38">
        <f>F13</f>
        <v>985</v>
      </c>
    </row>
    <row r="14" spans="1:10" s="16" customFormat="1" ht="31">
      <c r="B14" s="191" t="s">
        <v>824</v>
      </c>
      <c r="D14" s="38">
        <v>36</v>
      </c>
      <c r="E14" s="38"/>
      <c r="F14" s="38">
        <v>38</v>
      </c>
      <c r="G14" s="17"/>
      <c r="H14" s="17">
        <v>0</v>
      </c>
      <c r="I14" s="17"/>
      <c r="J14" s="38">
        <f>F14</f>
        <v>38</v>
      </c>
    </row>
    <row r="15" spans="1:10" s="16" customFormat="1" ht="15.5">
      <c r="C15" s="46"/>
      <c r="D15" s="38"/>
      <c r="E15" s="38"/>
      <c r="F15" s="38"/>
      <c r="G15" s="17"/>
      <c r="H15" s="17"/>
      <c r="I15" s="17"/>
      <c r="J15" s="38"/>
    </row>
    <row r="16" spans="1:10" s="16" customFormat="1" ht="15.5">
      <c r="B16" s="28" t="s">
        <v>825</v>
      </c>
      <c r="C16" s="38"/>
      <c r="D16" s="38">
        <v>178</v>
      </c>
      <c r="E16" s="38"/>
      <c r="F16" s="38">
        <v>187</v>
      </c>
      <c r="H16" s="17">
        <v>0</v>
      </c>
      <c r="J16" s="38">
        <f t="shared" ref="J16" si="0">F16</f>
        <v>187</v>
      </c>
    </row>
    <row r="17" spans="1:13" ht="15.5">
      <c r="A17" s="16"/>
      <c r="B17" s="251"/>
      <c r="C17" s="251"/>
      <c r="D17" s="16"/>
      <c r="E17" s="38"/>
      <c r="F17" s="16"/>
      <c r="G17" s="16"/>
      <c r="H17" s="16"/>
      <c r="I17" s="16"/>
      <c r="J17" s="16"/>
      <c r="K17" s="38"/>
      <c r="L17" s="16"/>
      <c r="M17" s="16"/>
    </row>
    <row r="18" spans="1:13" ht="15.5">
      <c r="B18" s="28" t="s">
        <v>826</v>
      </c>
      <c r="C18" s="252"/>
      <c r="D18" s="38">
        <v>392</v>
      </c>
      <c r="E18" s="253"/>
      <c r="F18" s="38">
        <v>412</v>
      </c>
      <c r="H18" s="17">
        <v>0</v>
      </c>
      <c r="I18" s="16"/>
      <c r="J18" s="38">
        <f t="shared" ref="J18" si="1">F18</f>
        <v>412</v>
      </c>
    </row>
    <row r="19" spans="1:13" ht="14">
      <c r="B19" s="54"/>
      <c r="C19" s="54"/>
      <c r="D19" s="253"/>
      <c r="E19" s="253"/>
    </row>
    <row r="20" spans="1:13" ht="15.5">
      <c r="B20" s="28" t="s">
        <v>827</v>
      </c>
      <c r="D20" s="38" t="s">
        <v>828</v>
      </c>
      <c r="E20" s="253"/>
      <c r="F20" s="38">
        <v>5</v>
      </c>
      <c r="H20" s="17">
        <v>0</v>
      </c>
      <c r="I20" s="16"/>
      <c r="J20" s="38">
        <f t="shared" ref="J20" si="2">F20</f>
        <v>5</v>
      </c>
    </row>
  </sheetData>
  <phoneticPr fontId="3" type="noConversion"/>
  <printOptions horizontalCentered="1"/>
  <pageMargins left="0.74803149606299213" right="0.74803149606299213" top="0.98425196850393704" bottom="0.98425196850393704" header="0.51181102362204722" footer="0.51181102362204722"/>
  <pageSetup paperSize="9" scale="82" firstPageNumber="80" orientation="landscape" useFirstPageNumber="1" r:id="rId1"/>
  <headerFooter alignWithMargins="0">
    <oddFooter>&amp;C&amp;"Gill Sans MT Light,Regular"Page 12.22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92D050"/>
    <pageSetUpPr fitToPage="1"/>
  </sheetPr>
  <dimension ref="B2:L23"/>
  <sheetViews>
    <sheetView showGridLines="0" topLeftCell="A10" zoomScale="90" zoomScaleNormal="90" zoomScaleSheetLayoutView="85" workbookViewId="0">
      <selection activeCell="F8" sqref="F8:F18"/>
    </sheetView>
  </sheetViews>
  <sheetFormatPr defaultColWidth="9.1796875" defaultRowHeight="15.5"/>
  <cols>
    <col min="1" max="1" width="3.54296875" style="16" customWidth="1"/>
    <col min="2" max="2" width="51.7265625" style="16" customWidth="1"/>
    <col min="3" max="3" width="3.7265625" style="16" customWidth="1"/>
    <col min="4" max="4" width="12.7265625" style="16" customWidth="1"/>
    <col min="5" max="5" width="3.54296875" style="16" customWidth="1"/>
    <col min="6" max="6" width="12.7265625" style="16" customWidth="1"/>
    <col min="7" max="7" width="3.54296875" style="46" customWidth="1"/>
    <col min="8" max="8" width="12.7265625" style="46" customWidth="1"/>
    <col min="9" max="9" width="3.54296875" style="16" customWidth="1"/>
    <col min="10" max="10" width="12.7265625" style="16" customWidth="1"/>
    <col min="11" max="11" width="2.26953125" style="16" customWidth="1"/>
    <col min="12" max="12" width="10.1796875" style="16" customWidth="1"/>
    <col min="13" max="13" width="8.453125" style="16" customWidth="1"/>
    <col min="14" max="16384" width="9.1796875" style="16"/>
  </cols>
  <sheetData>
    <row r="2" spans="2:12" ht="18">
      <c r="B2" s="65" t="s">
        <v>556</v>
      </c>
    </row>
    <row r="3" spans="2:12">
      <c r="B3" s="315" t="s">
        <v>829</v>
      </c>
    </row>
    <row r="4" spans="2:12" s="46" customFormat="1">
      <c r="C4" s="75"/>
      <c r="D4" s="197" t="s">
        <v>4</v>
      </c>
      <c r="E4" s="197"/>
      <c r="F4" s="197" t="s">
        <v>2</v>
      </c>
      <c r="G4" s="38"/>
      <c r="H4" s="38"/>
      <c r="I4" s="38"/>
      <c r="J4" s="197" t="s">
        <v>2</v>
      </c>
      <c r="K4" s="199"/>
    </row>
    <row r="5" spans="2:12" s="200" customFormat="1" ht="31">
      <c r="B5" s="320" t="s">
        <v>574</v>
      </c>
      <c r="C5" s="316"/>
      <c r="D5" s="126" t="s">
        <v>5</v>
      </c>
      <c r="E5" s="55"/>
      <c r="F5" s="126" t="s">
        <v>5</v>
      </c>
      <c r="G5" s="240"/>
      <c r="H5" s="148" t="s">
        <v>6</v>
      </c>
      <c r="I5" s="240"/>
      <c r="J5" s="148" t="s">
        <v>543</v>
      </c>
      <c r="K5" s="240"/>
    </row>
    <row r="6" spans="2:12" s="46" customFormat="1">
      <c r="D6" s="100" t="s">
        <v>8</v>
      </c>
      <c r="E6" s="100"/>
      <c r="F6" s="100" t="s">
        <v>8</v>
      </c>
      <c r="G6" s="100"/>
      <c r="H6" s="100" t="s">
        <v>8</v>
      </c>
      <c r="I6" s="100"/>
      <c r="J6" s="100" t="s">
        <v>8</v>
      </c>
      <c r="K6" s="100"/>
    </row>
    <row r="7" spans="2:12" s="51" customFormat="1" ht="19" customHeight="1">
      <c r="B7" s="317" t="s">
        <v>830</v>
      </c>
      <c r="C7" s="41"/>
      <c r="G7" s="46"/>
      <c r="H7" s="46"/>
    </row>
    <row r="8" spans="2:12" s="46" customFormat="1" ht="20.25" customHeight="1">
      <c r="B8" s="287" t="s">
        <v>831</v>
      </c>
      <c r="C8" s="204"/>
      <c r="D8" s="17">
        <v>1000</v>
      </c>
      <c r="E8" s="17"/>
      <c r="F8" s="17">
        <v>1000</v>
      </c>
      <c r="H8" s="212" t="s">
        <v>406</v>
      </c>
      <c r="I8" s="17"/>
      <c r="J8" s="17">
        <f>+F8</f>
        <v>1000</v>
      </c>
      <c r="K8" s="16"/>
    </row>
    <row r="9" spans="2:12" s="46" customFormat="1" ht="20.25" customHeight="1">
      <c r="B9" s="37" t="s">
        <v>832</v>
      </c>
      <c r="C9" s="204"/>
      <c r="D9" s="17">
        <v>2000</v>
      </c>
      <c r="E9" s="17"/>
      <c r="F9" s="17">
        <v>2000</v>
      </c>
      <c r="H9" s="212" t="s">
        <v>406</v>
      </c>
      <c r="I9" s="17"/>
      <c r="J9" s="17">
        <f t="shared" ref="J9:J18" si="0">+F9</f>
        <v>2000</v>
      </c>
      <c r="K9" s="17"/>
    </row>
    <row r="10" spans="2:12" s="46" customFormat="1" ht="20.25" customHeight="1">
      <c r="B10" s="37" t="s">
        <v>833</v>
      </c>
      <c r="C10" s="204"/>
      <c r="D10" s="17">
        <v>4000</v>
      </c>
      <c r="E10" s="17"/>
      <c r="F10" s="17">
        <v>4000</v>
      </c>
      <c r="H10" s="212" t="s">
        <v>406</v>
      </c>
      <c r="I10" s="17"/>
      <c r="J10" s="17">
        <f t="shared" si="0"/>
        <v>4000</v>
      </c>
      <c r="K10" s="17"/>
    </row>
    <row r="11" spans="2:12" s="46" customFormat="1" ht="20.25" customHeight="1">
      <c r="B11" s="37" t="s">
        <v>834</v>
      </c>
      <c r="C11" s="204"/>
      <c r="D11" s="17">
        <v>8000</v>
      </c>
      <c r="E11" s="17"/>
      <c r="F11" s="17">
        <v>8000</v>
      </c>
      <c r="H11" s="212" t="s">
        <v>406</v>
      </c>
      <c r="I11" s="17"/>
      <c r="J11" s="17">
        <f t="shared" si="0"/>
        <v>8000</v>
      </c>
      <c r="K11" s="17"/>
    </row>
    <row r="12" spans="2:12" s="46" customFormat="1" ht="20.25" customHeight="1">
      <c r="B12" s="37" t="s">
        <v>835</v>
      </c>
      <c r="C12" s="204"/>
      <c r="D12" s="17">
        <v>16000</v>
      </c>
      <c r="E12" s="17"/>
      <c r="F12" s="17">
        <v>16000</v>
      </c>
      <c r="H12" s="212" t="s">
        <v>406</v>
      </c>
      <c r="I12" s="17"/>
      <c r="J12" s="17">
        <f t="shared" si="0"/>
        <v>16000</v>
      </c>
      <c r="K12" s="17"/>
    </row>
    <row r="13" spans="2:12" s="46" customFormat="1" ht="20.25" customHeight="1">
      <c r="B13" s="37" t="s">
        <v>836</v>
      </c>
      <c r="C13" s="17"/>
      <c r="D13" s="17">
        <v>24000</v>
      </c>
      <c r="E13" s="17"/>
      <c r="F13" s="17">
        <v>24000</v>
      </c>
      <c r="H13" s="212" t="s">
        <v>406</v>
      </c>
      <c r="I13" s="17"/>
      <c r="J13" s="17">
        <f t="shared" si="0"/>
        <v>24000</v>
      </c>
      <c r="K13" s="17"/>
    </row>
    <row r="14" spans="2:12" s="46" customFormat="1" ht="20.25" customHeight="1">
      <c r="B14" s="37" t="s">
        <v>837</v>
      </c>
      <c r="D14" s="17">
        <v>32000</v>
      </c>
      <c r="E14" s="17"/>
      <c r="F14" s="17">
        <v>32000</v>
      </c>
      <c r="H14" s="212" t="s">
        <v>406</v>
      </c>
      <c r="I14" s="318"/>
      <c r="J14" s="17">
        <f t="shared" si="0"/>
        <v>32000</v>
      </c>
      <c r="K14" s="318"/>
    </row>
    <row r="15" spans="2:12" ht="20.25" customHeight="1">
      <c r="B15" s="270" t="s">
        <v>838</v>
      </c>
      <c r="D15" s="17">
        <v>40000</v>
      </c>
      <c r="E15" s="17"/>
      <c r="F15" s="17">
        <v>40000</v>
      </c>
      <c r="H15" s="212" t="s">
        <v>406</v>
      </c>
      <c r="I15" s="17"/>
      <c r="J15" s="17">
        <f t="shared" si="0"/>
        <v>40000</v>
      </c>
      <c r="L15" s="46"/>
    </row>
    <row r="16" spans="2:12" ht="20.25" customHeight="1">
      <c r="B16" s="270" t="s">
        <v>839</v>
      </c>
      <c r="D16" s="17">
        <v>48000</v>
      </c>
      <c r="E16" s="17"/>
      <c r="F16" s="17">
        <v>48000</v>
      </c>
      <c r="H16" s="212" t="s">
        <v>406</v>
      </c>
      <c r="I16" s="17"/>
      <c r="J16" s="17">
        <f t="shared" si="0"/>
        <v>48000</v>
      </c>
      <c r="L16" s="46"/>
    </row>
    <row r="17" spans="2:12" ht="20.25" customHeight="1">
      <c r="B17" s="270" t="s">
        <v>840</v>
      </c>
      <c r="D17" s="17">
        <v>56000</v>
      </c>
      <c r="E17" s="17"/>
      <c r="F17" s="17">
        <v>56000</v>
      </c>
      <c r="H17" s="212" t="s">
        <v>406</v>
      </c>
      <c r="I17" s="17"/>
      <c r="J17" s="17">
        <f t="shared" si="0"/>
        <v>56000</v>
      </c>
      <c r="L17" s="46"/>
    </row>
    <row r="18" spans="2:12" ht="20.25" customHeight="1">
      <c r="B18" s="270" t="s">
        <v>841</v>
      </c>
      <c r="D18" s="17">
        <v>64000</v>
      </c>
      <c r="E18" s="17"/>
      <c r="F18" s="17">
        <v>64000</v>
      </c>
      <c r="H18" s="212" t="s">
        <v>406</v>
      </c>
      <c r="I18" s="17"/>
      <c r="J18" s="17">
        <f t="shared" si="0"/>
        <v>64000</v>
      </c>
      <c r="L18" s="46"/>
    </row>
    <row r="19" spans="2:12" ht="12.75" customHeight="1">
      <c r="B19" s="270"/>
      <c r="D19" s="17"/>
      <c r="E19" s="17"/>
      <c r="F19" s="17"/>
      <c r="H19" s="212"/>
      <c r="I19" s="17"/>
      <c r="J19" s="17"/>
      <c r="L19" s="46"/>
    </row>
    <row r="20" spans="2:12" ht="46.5">
      <c r="B20" s="189" t="s">
        <v>842</v>
      </c>
      <c r="J20" s="319"/>
    </row>
    <row r="22" spans="2:12">
      <c r="B22" s="283" t="s">
        <v>843</v>
      </c>
    </row>
    <row r="23" spans="2:12">
      <c r="F23" s="46"/>
    </row>
  </sheetData>
  <phoneticPr fontId="3" type="noConversion"/>
  <printOptions horizontalCentered="1"/>
  <pageMargins left="0.74803149606299213" right="0.74803149606299213" top="0.98425196850393704" bottom="0.98425196850393704" header="0.51181102362204722" footer="0.51181102362204722"/>
  <pageSetup paperSize="9" scale="80" firstPageNumber="80" orientation="landscape" useFirstPageNumber="1" r:id="rId1"/>
  <headerFooter alignWithMargins="0">
    <oddFooter>&amp;C&amp;"Gill Sans MT Light,Regular"Page 12.8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2:K39"/>
  <sheetViews>
    <sheetView showGridLines="0" zoomScale="85" zoomScaleNormal="100" zoomScaleSheetLayoutView="85" workbookViewId="0">
      <pane xSplit="3" ySplit="6" topLeftCell="D7" activePane="bottomRight" state="frozen"/>
      <selection pane="topRight" activeCell="B35" sqref="B35"/>
      <selection pane="bottomLeft" activeCell="B35" sqref="B35"/>
      <selection pane="bottomRight" activeCell="E12" sqref="E12"/>
    </sheetView>
  </sheetViews>
  <sheetFormatPr defaultColWidth="9.1796875" defaultRowHeight="15.5"/>
  <cols>
    <col min="1" max="1" width="4.54296875" style="1" customWidth="1"/>
    <col min="2" max="2" width="86.54296875" style="1" customWidth="1"/>
    <col min="3" max="3" width="3.54296875" style="9" customWidth="1"/>
    <col min="4" max="4" width="14" style="1" customWidth="1"/>
    <col min="5" max="5" width="2.54296875" style="1" customWidth="1"/>
    <col min="6" max="6" width="14.1796875" style="1" customWidth="1"/>
    <col min="7" max="7" width="2.453125" style="1" customWidth="1"/>
    <col min="8" max="8" width="9" style="1" customWidth="1"/>
    <col min="9" max="9" width="2.26953125" style="1" customWidth="1"/>
    <col min="10" max="10" width="16.1796875" style="1" customWidth="1"/>
    <col min="11" max="11" width="2.453125" style="1" customWidth="1"/>
    <col min="12" max="16384" width="9.1796875" style="1"/>
  </cols>
  <sheetData>
    <row r="2" spans="1:11" ht="29.25" customHeight="1">
      <c r="B2" s="124" t="s">
        <v>542</v>
      </c>
    </row>
    <row r="4" spans="1:11" ht="18" customHeight="1">
      <c r="D4" s="18" t="s">
        <v>844</v>
      </c>
      <c r="E4" s="18"/>
      <c r="F4" s="18" t="s">
        <v>845</v>
      </c>
      <c r="G4" s="18"/>
      <c r="H4" s="31"/>
      <c r="I4" s="33"/>
      <c r="J4" s="18" t="s">
        <v>845</v>
      </c>
      <c r="K4" s="107"/>
    </row>
    <row r="5" spans="1:11" s="105" customFormat="1" ht="31">
      <c r="B5" s="123" t="s">
        <v>719</v>
      </c>
      <c r="C5" s="108"/>
      <c r="D5" s="120" t="s">
        <v>5</v>
      </c>
      <c r="E5" s="109"/>
      <c r="F5" s="120" t="s">
        <v>5</v>
      </c>
      <c r="G5" s="106"/>
      <c r="H5" s="121" t="s">
        <v>6</v>
      </c>
      <c r="I5" s="106"/>
      <c r="J5" s="121" t="s">
        <v>543</v>
      </c>
      <c r="K5" s="106"/>
    </row>
    <row r="6" spans="1:11">
      <c r="D6" s="122" t="s">
        <v>759</v>
      </c>
      <c r="E6" s="122"/>
      <c r="F6" s="122" t="s">
        <v>759</v>
      </c>
      <c r="G6" s="122"/>
      <c r="H6" s="122" t="s">
        <v>557</v>
      </c>
      <c r="I6" s="122"/>
      <c r="J6" s="122" t="s">
        <v>760</v>
      </c>
      <c r="K6" s="122"/>
    </row>
    <row r="7" spans="1:11">
      <c r="D7" s="122"/>
      <c r="E7" s="122"/>
      <c r="F7" s="122"/>
      <c r="G7" s="122"/>
      <c r="H7" s="122"/>
      <c r="I7" s="122"/>
      <c r="J7" s="122"/>
      <c r="K7" s="122"/>
    </row>
    <row r="8" spans="1:11">
      <c r="B8" s="119" t="s">
        <v>846</v>
      </c>
      <c r="F8" s="110"/>
      <c r="J8" s="111"/>
    </row>
    <row r="9" spans="1:11" ht="48.75" customHeight="1">
      <c r="B9" s="113" t="s">
        <v>847</v>
      </c>
      <c r="D9" s="1">
        <v>69.951599999999999</v>
      </c>
      <c r="F9" s="114"/>
      <c r="H9" s="1">
        <f>F9*0.2</f>
        <v>0</v>
      </c>
      <c r="J9" s="1">
        <f>H9+F9</f>
        <v>0</v>
      </c>
    </row>
    <row r="10" spans="1:11">
      <c r="B10" s="113"/>
      <c r="F10" s="114"/>
    </row>
    <row r="11" spans="1:11" ht="46.5" customHeight="1">
      <c r="A11" s="115"/>
      <c r="B11" s="379" t="s">
        <v>848</v>
      </c>
      <c r="C11" s="380"/>
      <c r="D11" s="380"/>
      <c r="E11" s="380"/>
      <c r="F11" s="380"/>
      <c r="G11" s="380"/>
      <c r="H11" s="380"/>
      <c r="I11" s="380"/>
      <c r="J11" s="380"/>
    </row>
    <row r="12" spans="1:11" ht="9" customHeight="1">
      <c r="A12" s="115"/>
      <c r="B12" s="116"/>
      <c r="F12" s="117"/>
      <c r="J12" s="111"/>
    </row>
    <row r="13" spans="1:11">
      <c r="A13" s="115"/>
      <c r="B13" s="118" t="s">
        <v>849</v>
      </c>
      <c r="F13" s="117"/>
      <c r="J13" s="111"/>
    </row>
    <row r="14" spans="1:11">
      <c r="A14" s="115"/>
      <c r="B14" s="118" t="s">
        <v>850</v>
      </c>
      <c r="F14" s="117"/>
      <c r="J14" s="111"/>
    </row>
    <row r="15" spans="1:11" ht="16.5" customHeight="1">
      <c r="A15" s="115"/>
      <c r="B15" s="118" t="s">
        <v>851</v>
      </c>
      <c r="F15" s="117"/>
      <c r="J15" s="111"/>
    </row>
    <row r="16" spans="1:11" ht="47.25" customHeight="1">
      <c r="A16" s="115"/>
      <c r="B16" s="377" t="s">
        <v>852</v>
      </c>
      <c r="C16" s="378"/>
      <c r="D16" s="378"/>
      <c r="E16" s="378"/>
      <c r="F16" s="378"/>
      <c r="G16" s="378"/>
      <c r="H16" s="378"/>
      <c r="I16" s="378"/>
      <c r="J16" s="378"/>
    </row>
    <row r="17" spans="1:10" ht="21.75" customHeight="1">
      <c r="A17" s="115"/>
      <c r="B17" s="116" t="s">
        <v>853</v>
      </c>
      <c r="F17" s="117"/>
      <c r="J17" s="111"/>
    </row>
    <row r="18" spans="1:10" s="105" customFormat="1" ht="16.5" customHeight="1">
      <c r="A18" s="127"/>
      <c r="B18" s="129" t="s">
        <v>854</v>
      </c>
      <c r="C18" s="108"/>
      <c r="D18" s="105">
        <v>69.951599999999999</v>
      </c>
      <c r="F18" s="128"/>
      <c r="H18" s="105">
        <f>F18*0.2</f>
        <v>0</v>
      </c>
      <c r="J18" s="105">
        <f>F18+H18</f>
        <v>0</v>
      </c>
    </row>
    <row r="19" spans="1:10" ht="9.75" customHeight="1">
      <c r="F19" s="114"/>
    </row>
    <row r="20" spans="1:10" ht="20.25" customHeight="1">
      <c r="B20" s="119" t="s">
        <v>855</v>
      </c>
      <c r="D20" s="1">
        <v>69.951599999999999</v>
      </c>
      <c r="F20" s="114"/>
      <c r="H20" s="1">
        <f>F20*0.2</f>
        <v>0</v>
      </c>
      <c r="J20" s="1">
        <f>F20+H20</f>
        <v>0</v>
      </c>
    </row>
    <row r="21" spans="1:10">
      <c r="F21" s="117"/>
      <c r="J21" s="111"/>
    </row>
    <row r="22" spans="1:10">
      <c r="A22" s="112"/>
      <c r="F22" s="117"/>
    </row>
    <row r="32" spans="1:10">
      <c r="G32" s="1">
        <v>20.91</v>
      </c>
    </row>
    <row r="33" spans="7:7">
      <c r="G33" s="1">
        <v>29.11</v>
      </c>
    </row>
    <row r="34" spans="7:7">
      <c r="G34" s="1">
        <v>3.08</v>
      </c>
    </row>
    <row r="36" spans="7:7">
      <c r="G36" s="1">
        <v>21.83</v>
      </c>
    </row>
    <row r="37" spans="7:7">
      <c r="G37" s="1">
        <v>29.57</v>
      </c>
    </row>
    <row r="38" spans="7:7">
      <c r="G38" s="1">
        <v>3.08</v>
      </c>
    </row>
    <row r="39" spans="7:7">
      <c r="G39" s="1">
        <v>326.23</v>
      </c>
    </row>
  </sheetData>
  <mergeCells count="2">
    <mergeCell ref="B16:J16"/>
    <mergeCell ref="B11:J11"/>
  </mergeCells>
  <phoneticPr fontId="3" type="noConversion"/>
  <printOptions horizontalCentered="1"/>
  <pageMargins left="0.59055118110236227" right="0.59055118110236227" top="0.78740157480314965" bottom="0.78740157480314965" header="0.51181102362204722" footer="0.51181102362204722"/>
  <pageSetup paperSize="9" scale="79" firstPageNumber="80" orientation="landscape" useFirstPageNumber="1" r:id="rId1"/>
  <headerFooter alignWithMargins="0">
    <oddFooter>&amp;C&amp;"Gill Sans MT Light,Regular"Page 12.19</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3FDF4-3FAF-406E-888E-24B8D1CC43B4}">
  <sheetPr>
    <tabColor rgb="FF92D050"/>
    <pageSetUpPr fitToPage="1"/>
  </sheetPr>
  <dimension ref="B1:K115"/>
  <sheetViews>
    <sheetView showGridLines="0" zoomScale="95" zoomScaleNormal="95" workbookViewId="0">
      <pane xSplit="2" ySplit="1" topLeftCell="C98" activePane="bottomRight" state="frozen"/>
      <selection pane="topRight" activeCell="A63" sqref="A63:A64"/>
      <selection pane="bottomLeft" activeCell="A63" sqref="A63:A64"/>
      <selection pane="bottomRight" activeCell="F100" sqref="F100"/>
    </sheetView>
  </sheetViews>
  <sheetFormatPr defaultRowHeight="12.5"/>
  <cols>
    <col min="1" max="1" width="3" customWidth="1"/>
    <col min="2" max="2" width="33.81640625" bestFit="1" customWidth="1"/>
    <col min="3" max="3" width="35.7265625" customWidth="1"/>
    <col min="4" max="4" width="31.7265625" customWidth="1"/>
    <col min="5" max="6" width="24.26953125" bestFit="1" customWidth="1"/>
    <col min="11" max="11" width="3.54296875" hidden="1" customWidth="1"/>
    <col min="12" max="24" width="0" hidden="1" customWidth="1"/>
  </cols>
  <sheetData>
    <row r="1" spans="2:6" ht="13" thickBot="1"/>
    <row r="2" spans="2:6" ht="46.9" customHeight="1" thickBot="1">
      <c r="B2" s="381" t="s">
        <v>856</v>
      </c>
      <c r="C2" s="181"/>
      <c r="D2" s="149"/>
      <c r="E2" s="386" t="s">
        <v>857</v>
      </c>
      <c r="F2" s="387"/>
    </row>
    <row r="3" spans="2:6" ht="16" thickBot="1">
      <c r="B3" s="382"/>
      <c r="C3" s="151" t="s">
        <v>858</v>
      </c>
      <c r="D3" s="150" t="s">
        <v>859</v>
      </c>
      <c r="E3" s="151" t="s">
        <v>4</v>
      </c>
      <c r="F3" s="151" t="s">
        <v>2</v>
      </c>
    </row>
    <row r="4" spans="2:6" ht="16.5" thickTop="1" thickBot="1">
      <c r="B4" s="152" t="s">
        <v>860</v>
      </c>
      <c r="C4" s="155"/>
      <c r="D4" s="157" t="s">
        <v>861</v>
      </c>
      <c r="E4" s="158" t="s">
        <v>747</v>
      </c>
      <c r="F4" s="158" t="s">
        <v>747</v>
      </c>
    </row>
    <row r="5" spans="2:6" ht="16" thickBot="1">
      <c r="B5" s="152" t="s">
        <v>862</v>
      </c>
      <c r="C5" s="155" t="s">
        <v>863</v>
      </c>
      <c r="D5" s="157" t="s">
        <v>864</v>
      </c>
      <c r="E5" s="160">
        <v>2</v>
      </c>
      <c r="F5" s="160">
        <v>2.2000000000000002</v>
      </c>
    </row>
    <row r="6" spans="2:6" ht="16" thickBot="1">
      <c r="B6" s="153"/>
      <c r="C6" s="155" t="s">
        <v>865</v>
      </c>
      <c r="D6" s="157" t="s">
        <v>866</v>
      </c>
      <c r="E6" s="160">
        <v>3</v>
      </c>
      <c r="F6" s="160">
        <v>3.3</v>
      </c>
    </row>
    <row r="7" spans="2:6" ht="16" thickBot="1">
      <c r="B7" s="153"/>
      <c r="C7" s="155" t="s">
        <v>867</v>
      </c>
      <c r="D7" s="157" t="s">
        <v>868</v>
      </c>
      <c r="E7" s="160">
        <v>4</v>
      </c>
      <c r="F7" s="160">
        <v>5</v>
      </c>
    </row>
    <row r="8" spans="2:6" ht="16" thickBot="1">
      <c r="B8" s="154"/>
      <c r="C8" s="156"/>
      <c r="D8" s="161" t="s">
        <v>869</v>
      </c>
      <c r="E8" s="163">
        <v>6</v>
      </c>
      <c r="F8" s="163">
        <v>6</v>
      </c>
    </row>
    <row r="9" spans="2:6" ht="13.5" thickTop="1" thickBot="1">
      <c r="B9" s="164"/>
      <c r="C9" s="165"/>
      <c r="D9" s="165"/>
      <c r="E9" s="167"/>
      <c r="F9" s="167"/>
    </row>
    <row r="10" spans="2:6" ht="16.5" thickTop="1" thickBot="1">
      <c r="B10" s="152" t="s">
        <v>870</v>
      </c>
      <c r="C10" s="155" t="s">
        <v>863</v>
      </c>
      <c r="D10" s="157" t="s">
        <v>864</v>
      </c>
      <c r="E10" s="160">
        <v>2</v>
      </c>
      <c r="F10" s="160">
        <v>2.2000000000000002</v>
      </c>
    </row>
    <row r="11" spans="2:6" ht="16" thickBot="1">
      <c r="B11" s="152" t="s">
        <v>871</v>
      </c>
      <c r="C11" s="155" t="s">
        <v>865</v>
      </c>
      <c r="D11" s="157" t="s">
        <v>868</v>
      </c>
      <c r="E11" s="160">
        <v>4</v>
      </c>
      <c r="F11" s="160">
        <v>5</v>
      </c>
    </row>
    <row r="12" spans="2:6" ht="16" thickBot="1">
      <c r="B12" s="153"/>
      <c r="C12" s="155" t="s">
        <v>867</v>
      </c>
      <c r="D12" s="161" t="s">
        <v>869</v>
      </c>
      <c r="E12" s="163">
        <v>5</v>
      </c>
      <c r="F12" s="163">
        <v>6</v>
      </c>
    </row>
    <row r="13" spans="2:6" ht="16.5" thickTop="1" thickBot="1">
      <c r="B13" s="153"/>
      <c r="C13" s="183" t="s">
        <v>872</v>
      </c>
      <c r="D13" s="157" t="s">
        <v>873</v>
      </c>
      <c r="E13" s="159">
        <v>1020</v>
      </c>
      <c r="F13" s="159">
        <v>936</v>
      </c>
    </row>
    <row r="14" spans="2:6" ht="16" thickBot="1">
      <c r="B14" s="153"/>
      <c r="C14" s="184"/>
      <c r="D14" s="157" t="s">
        <v>874</v>
      </c>
      <c r="E14" s="159">
        <v>510</v>
      </c>
      <c r="F14" s="159">
        <v>468</v>
      </c>
    </row>
    <row r="15" spans="2:6" ht="16" thickBot="1">
      <c r="B15" s="153"/>
      <c r="C15" s="184"/>
      <c r="D15" s="157" t="s">
        <v>875</v>
      </c>
      <c r="E15" s="159" t="s">
        <v>876</v>
      </c>
      <c r="F15" s="159">
        <v>78</v>
      </c>
    </row>
    <row r="16" spans="2:6" ht="16" thickBot="1">
      <c r="B16" s="153"/>
      <c r="C16" s="185"/>
      <c r="D16" s="161" t="s">
        <v>874</v>
      </c>
      <c r="E16" s="159" t="s">
        <v>876</v>
      </c>
      <c r="F16" s="162">
        <v>39</v>
      </c>
    </row>
    <row r="17" spans="2:6" ht="16.5" thickTop="1" thickBot="1">
      <c r="B17" s="153"/>
      <c r="C17" s="183" t="s">
        <v>877</v>
      </c>
      <c r="D17" s="157" t="s">
        <v>873</v>
      </c>
      <c r="E17" s="159">
        <v>170</v>
      </c>
      <c r="F17" s="159">
        <v>180</v>
      </c>
    </row>
    <row r="18" spans="2:6" ht="16" thickBot="1">
      <c r="B18" s="154"/>
      <c r="C18" s="185"/>
      <c r="D18" s="157" t="s">
        <v>875</v>
      </c>
      <c r="E18" s="159" t="s">
        <v>876</v>
      </c>
      <c r="F18" s="162">
        <v>15</v>
      </c>
    </row>
    <row r="19" spans="2:6" ht="13.5" thickTop="1" thickBot="1">
      <c r="B19" s="169"/>
      <c r="C19" s="182"/>
      <c r="D19" s="165"/>
      <c r="E19" s="171"/>
      <c r="F19" s="171"/>
    </row>
    <row r="20" spans="2:6" ht="16.5" thickTop="1" thickBot="1">
      <c r="B20" s="172" t="s">
        <v>878</v>
      </c>
      <c r="C20" s="155" t="s">
        <v>863</v>
      </c>
      <c r="D20" s="157" t="s">
        <v>861</v>
      </c>
      <c r="E20" s="158" t="s">
        <v>747</v>
      </c>
      <c r="F20" s="158" t="s">
        <v>747</v>
      </c>
    </row>
    <row r="21" spans="2:6" ht="16" thickBot="1">
      <c r="B21" s="172" t="s">
        <v>879</v>
      </c>
      <c r="C21" s="155" t="s">
        <v>865</v>
      </c>
      <c r="D21" s="157" t="s">
        <v>864</v>
      </c>
      <c r="E21" s="160">
        <v>2</v>
      </c>
      <c r="F21" s="160">
        <v>2.2000000000000002</v>
      </c>
    </row>
    <row r="22" spans="2:6" ht="16" thickBot="1">
      <c r="B22" s="173"/>
      <c r="C22" s="174" t="s">
        <v>867</v>
      </c>
      <c r="D22" s="161" t="s">
        <v>866</v>
      </c>
      <c r="E22" s="163">
        <v>3</v>
      </c>
      <c r="F22" s="163">
        <v>3.3</v>
      </c>
    </row>
    <row r="23" spans="2:6" ht="16.5" thickTop="1" thickBot="1">
      <c r="B23" s="172" t="s">
        <v>880</v>
      </c>
      <c r="C23" s="155" t="s">
        <v>863</v>
      </c>
      <c r="D23" s="157" t="s">
        <v>861</v>
      </c>
      <c r="E23" s="158" t="s">
        <v>747</v>
      </c>
      <c r="F23" s="158" t="s">
        <v>747</v>
      </c>
    </row>
    <row r="24" spans="2:6" ht="16" thickBot="1">
      <c r="B24" s="172" t="s">
        <v>879</v>
      </c>
      <c r="C24" s="155" t="s">
        <v>865</v>
      </c>
      <c r="D24" s="157" t="s">
        <v>864</v>
      </c>
      <c r="E24" s="160">
        <v>2</v>
      </c>
      <c r="F24" s="160">
        <v>2.2000000000000002</v>
      </c>
    </row>
    <row r="25" spans="2:6" ht="16" thickBot="1">
      <c r="B25" s="173"/>
      <c r="C25" s="174" t="s">
        <v>867</v>
      </c>
      <c r="D25" s="161" t="s">
        <v>866</v>
      </c>
      <c r="E25" s="163">
        <v>3</v>
      </c>
      <c r="F25" s="163">
        <v>3.3</v>
      </c>
    </row>
    <row r="26" spans="2:6" ht="13.5" thickTop="1" thickBot="1">
      <c r="B26" s="175"/>
      <c r="C26" s="165"/>
      <c r="D26" s="165"/>
      <c r="E26" s="166"/>
      <c r="F26" s="166"/>
    </row>
    <row r="27" spans="2:6" ht="16.5" thickTop="1" thickBot="1">
      <c r="B27" s="152" t="s">
        <v>881</v>
      </c>
      <c r="C27" s="155" t="s">
        <v>863</v>
      </c>
      <c r="D27" s="157" t="s">
        <v>882</v>
      </c>
      <c r="E27" s="160">
        <v>4</v>
      </c>
      <c r="F27" s="160">
        <v>5</v>
      </c>
    </row>
    <row r="28" spans="2:6" ht="16" thickBot="1">
      <c r="B28" s="152" t="s">
        <v>883</v>
      </c>
      <c r="C28" s="155" t="s">
        <v>865</v>
      </c>
      <c r="D28" s="157" t="s">
        <v>884</v>
      </c>
      <c r="E28" s="160">
        <v>5</v>
      </c>
      <c r="F28" s="160">
        <v>6</v>
      </c>
    </row>
    <row r="29" spans="2:6" ht="16" thickBot="1">
      <c r="B29" s="153"/>
      <c r="C29" s="174" t="s">
        <v>867</v>
      </c>
      <c r="D29" s="174"/>
      <c r="E29" s="176"/>
      <c r="F29" s="176"/>
    </row>
    <row r="30" spans="2:6" ht="16.5" thickTop="1" thickBot="1">
      <c r="B30" s="153"/>
      <c r="C30" s="183" t="s">
        <v>872</v>
      </c>
      <c r="D30" s="157" t="s">
        <v>873</v>
      </c>
      <c r="E30" s="160">
        <v>756</v>
      </c>
      <c r="F30" s="160">
        <v>936</v>
      </c>
    </row>
    <row r="31" spans="2:6" ht="16" thickBot="1">
      <c r="B31" s="153"/>
      <c r="C31" s="184"/>
      <c r="D31" s="157" t="s">
        <v>874</v>
      </c>
      <c r="E31" s="160">
        <v>378</v>
      </c>
      <c r="F31" s="160">
        <v>468</v>
      </c>
    </row>
    <row r="32" spans="2:6" ht="16" thickBot="1">
      <c r="B32" s="153"/>
      <c r="C32" s="184"/>
      <c r="D32" s="157" t="s">
        <v>875</v>
      </c>
      <c r="E32" s="160" t="s">
        <v>876</v>
      </c>
      <c r="F32" s="160">
        <v>78</v>
      </c>
    </row>
    <row r="33" spans="2:6" ht="16" thickBot="1">
      <c r="B33" s="153"/>
      <c r="C33" s="185"/>
      <c r="D33" s="161" t="s">
        <v>874</v>
      </c>
      <c r="E33" s="160" t="s">
        <v>876</v>
      </c>
      <c r="F33" s="163">
        <v>39</v>
      </c>
    </row>
    <row r="34" spans="2:6" ht="16.5" thickTop="1" thickBot="1">
      <c r="B34" s="153"/>
      <c r="C34" s="183" t="s">
        <v>877</v>
      </c>
      <c r="D34" s="157" t="s">
        <v>873</v>
      </c>
      <c r="E34" s="160">
        <v>125</v>
      </c>
      <c r="F34" s="160">
        <v>180</v>
      </c>
    </row>
    <row r="35" spans="2:6" ht="16" thickBot="1">
      <c r="B35" s="154"/>
      <c r="C35" s="185"/>
      <c r="D35" s="157" t="s">
        <v>875</v>
      </c>
      <c r="E35" s="160" t="s">
        <v>876</v>
      </c>
      <c r="F35" s="163">
        <v>15</v>
      </c>
    </row>
    <row r="36" spans="2:6" ht="13.5" thickTop="1" thickBot="1">
      <c r="B36" s="169"/>
      <c r="C36" s="165"/>
      <c r="D36" s="165"/>
      <c r="E36" s="167"/>
      <c r="F36" s="167"/>
    </row>
    <row r="37" spans="2:6" ht="16.5" thickTop="1" thickBot="1">
      <c r="B37" s="152" t="s">
        <v>885</v>
      </c>
      <c r="C37" s="155" t="s">
        <v>863</v>
      </c>
      <c r="D37" s="157" t="s">
        <v>861</v>
      </c>
      <c r="E37" s="158" t="s">
        <v>747</v>
      </c>
      <c r="F37" s="158" t="s">
        <v>747</v>
      </c>
    </row>
    <row r="38" spans="2:6" ht="16" thickBot="1">
      <c r="B38" s="152" t="s">
        <v>886</v>
      </c>
      <c r="C38" s="155" t="s">
        <v>865</v>
      </c>
      <c r="D38" s="157" t="s">
        <v>864</v>
      </c>
      <c r="E38" s="160">
        <v>2</v>
      </c>
      <c r="F38" s="160">
        <v>2.2000000000000002</v>
      </c>
    </row>
    <row r="39" spans="2:6" ht="16" thickBot="1">
      <c r="B39" s="153"/>
      <c r="C39" s="155" t="s">
        <v>867</v>
      </c>
      <c r="D39" s="157" t="s">
        <v>868</v>
      </c>
      <c r="E39" s="160">
        <v>3</v>
      </c>
      <c r="F39" s="160">
        <v>5</v>
      </c>
    </row>
    <row r="40" spans="2:6" ht="16" thickBot="1">
      <c r="B40" s="153"/>
      <c r="C40" s="156"/>
      <c r="D40" s="161" t="s">
        <v>887</v>
      </c>
      <c r="E40" s="163">
        <v>4</v>
      </c>
      <c r="F40" s="163">
        <v>6</v>
      </c>
    </row>
    <row r="41" spans="2:6" ht="16.5" thickTop="1" thickBot="1">
      <c r="B41" s="153"/>
      <c r="C41" s="183" t="s">
        <v>872</v>
      </c>
      <c r="D41" s="157" t="s">
        <v>873</v>
      </c>
      <c r="E41" s="159">
        <v>567</v>
      </c>
      <c r="F41" s="160">
        <v>936</v>
      </c>
    </row>
    <row r="42" spans="2:6" ht="16" thickBot="1">
      <c r="B42" s="153"/>
      <c r="C42" s="184"/>
      <c r="D42" s="157" t="s">
        <v>874</v>
      </c>
      <c r="E42" s="159">
        <v>284</v>
      </c>
      <c r="F42" s="160">
        <v>468</v>
      </c>
    </row>
    <row r="43" spans="2:6" ht="16" thickBot="1">
      <c r="B43" s="153"/>
      <c r="C43" s="184"/>
      <c r="D43" s="157" t="s">
        <v>875</v>
      </c>
      <c r="E43" s="160" t="s">
        <v>876</v>
      </c>
      <c r="F43" s="160">
        <v>78</v>
      </c>
    </row>
    <row r="44" spans="2:6" ht="16" thickBot="1">
      <c r="B44" s="153"/>
      <c r="C44" s="185"/>
      <c r="D44" s="161" t="s">
        <v>874</v>
      </c>
      <c r="E44" s="160" t="s">
        <v>876</v>
      </c>
      <c r="F44" s="163">
        <v>39</v>
      </c>
    </row>
    <row r="45" spans="2:6" ht="16.5" thickTop="1" thickBot="1">
      <c r="B45" s="153"/>
      <c r="C45" s="183" t="s">
        <v>877</v>
      </c>
      <c r="D45" s="157" t="s">
        <v>873</v>
      </c>
      <c r="E45" s="159">
        <v>95</v>
      </c>
      <c r="F45" s="160">
        <v>180</v>
      </c>
    </row>
    <row r="46" spans="2:6" ht="16" thickBot="1">
      <c r="B46" s="154"/>
      <c r="C46" s="185"/>
      <c r="D46" s="157" t="s">
        <v>875</v>
      </c>
      <c r="E46" s="160" t="s">
        <v>876</v>
      </c>
      <c r="F46" s="163">
        <v>15</v>
      </c>
    </row>
    <row r="47" spans="2:6" ht="13.5" thickTop="1" thickBot="1">
      <c r="B47" s="169"/>
      <c r="C47" s="165"/>
      <c r="D47" s="165"/>
      <c r="E47" s="167"/>
      <c r="F47" s="167"/>
    </row>
    <row r="48" spans="2:6" ht="16.5" thickTop="1" thickBot="1">
      <c r="B48" s="172" t="s">
        <v>888</v>
      </c>
      <c r="C48" s="155" t="s">
        <v>863</v>
      </c>
      <c r="D48" s="157" t="s">
        <v>861</v>
      </c>
      <c r="E48" s="158" t="s">
        <v>747</v>
      </c>
      <c r="F48" s="158" t="s">
        <v>747</v>
      </c>
    </row>
    <row r="49" spans="2:6" ht="16" thickBot="1">
      <c r="B49" s="172" t="s">
        <v>886</v>
      </c>
      <c r="C49" s="155" t="s">
        <v>865</v>
      </c>
      <c r="D49" s="157" t="s">
        <v>864</v>
      </c>
      <c r="E49" s="160">
        <v>2</v>
      </c>
      <c r="F49" s="160">
        <v>2.2000000000000002</v>
      </c>
    </row>
    <row r="50" spans="2:6" ht="16" thickBot="1">
      <c r="B50" s="173"/>
      <c r="C50" s="174" t="s">
        <v>867</v>
      </c>
      <c r="D50" s="161" t="s">
        <v>866</v>
      </c>
      <c r="E50" s="163">
        <v>3</v>
      </c>
      <c r="F50" s="163">
        <v>3.3</v>
      </c>
    </row>
    <row r="51" spans="2:6" ht="13.5" thickTop="1" thickBot="1">
      <c r="B51" s="169"/>
      <c r="C51" s="165"/>
      <c r="D51" s="165"/>
      <c r="E51" s="167"/>
      <c r="F51" s="167"/>
    </row>
    <row r="52" spans="2:6" ht="16.5" thickTop="1" thickBot="1">
      <c r="B52" s="152" t="s">
        <v>889</v>
      </c>
      <c r="C52" s="155" t="s">
        <v>863</v>
      </c>
      <c r="D52" s="157" t="s">
        <v>861</v>
      </c>
      <c r="E52" s="158" t="s">
        <v>747</v>
      </c>
      <c r="F52" s="158" t="s">
        <v>747</v>
      </c>
    </row>
    <row r="53" spans="2:6" ht="16" thickBot="1">
      <c r="B53" s="152" t="s">
        <v>890</v>
      </c>
      <c r="C53" s="155" t="s">
        <v>865</v>
      </c>
      <c r="D53" s="157" t="s">
        <v>864</v>
      </c>
      <c r="E53" s="160">
        <v>2</v>
      </c>
      <c r="F53" s="160">
        <v>2.2000000000000002</v>
      </c>
    </row>
    <row r="54" spans="2:6" ht="16" thickBot="1">
      <c r="B54" s="153"/>
      <c r="C54" s="155" t="s">
        <v>867</v>
      </c>
      <c r="D54" s="157" t="s">
        <v>868</v>
      </c>
      <c r="E54" s="160">
        <v>3</v>
      </c>
      <c r="F54" s="160">
        <v>5</v>
      </c>
    </row>
    <row r="55" spans="2:6" ht="16" thickBot="1">
      <c r="B55" s="153"/>
      <c r="C55" s="156"/>
      <c r="D55" s="161" t="s">
        <v>884</v>
      </c>
      <c r="E55" s="163">
        <v>4</v>
      </c>
      <c r="F55" s="163">
        <v>6</v>
      </c>
    </row>
    <row r="56" spans="2:6" ht="16.5" thickTop="1" thickBot="1">
      <c r="B56" s="153"/>
      <c r="C56" s="183" t="s">
        <v>872</v>
      </c>
      <c r="D56" s="157" t="s">
        <v>873</v>
      </c>
      <c r="E56" s="168">
        <v>568</v>
      </c>
      <c r="F56" s="160">
        <v>936</v>
      </c>
    </row>
    <row r="57" spans="2:6" ht="16" thickBot="1">
      <c r="B57" s="153"/>
      <c r="C57" s="184"/>
      <c r="D57" s="157" t="s">
        <v>874</v>
      </c>
      <c r="E57" s="168">
        <v>284</v>
      </c>
      <c r="F57" s="160">
        <v>468</v>
      </c>
    </row>
    <row r="58" spans="2:6" ht="16" thickBot="1">
      <c r="B58" s="153"/>
      <c r="C58" s="184"/>
      <c r="D58" s="157" t="s">
        <v>875</v>
      </c>
      <c r="E58" s="160" t="s">
        <v>876</v>
      </c>
      <c r="F58" s="160">
        <v>78</v>
      </c>
    </row>
    <row r="59" spans="2:6" ht="16" thickBot="1">
      <c r="B59" s="153"/>
      <c r="C59" s="185"/>
      <c r="D59" s="161" t="s">
        <v>874</v>
      </c>
      <c r="E59" s="160" t="s">
        <v>876</v>
      </c>
      <c r="F59" s="163">
        <v>39</v>
      </c>
    </row>
    <row r="60" spans="2:6" ht="13.5" thickTop="1" thickBot="1">
      <c r="B60" s="169"/>
      <c r="C60" s="165"/>
      <c r="D60" s="165"/>
      <c r="E60" s="167"/>
      <c r="F60" s="167"/>
    </row>
    <row r="61" spans="2:6" ht="16.5" thickTop="1" thickBot="1">
      <c r="B61" s="152" t="s">
        <v>885</v>
      </c>
      <c r="C61" s="155" t="s">
        <v>863</v>
      </c>
      <c r="D61" s="157" t="s">
        <v>861</v>
      </c>
      <c r="E61" s="158" t="s">
        <v>747</v>
      </c>
      <c r="F61" s="158" t="s">
        <v>747</v>
      </c>
    </row>
    <row r="62" spans="2:6" ht="16" thickBot="1">
      <c r="B62" s="152" t="s">
        <v>890</v>
      </c>
      <c r="C62" s="155" t="s">
        <v>865</v>
      </c>
      <c r="D62" s="157" t="s">
        <v>864</v>
      </c>
      <c r="E62" s="160">
        <v>2</v>
      </c>
      <c r="F62" s="160">
        <v>2.2000000000000002</v>
      </c>
    </row>
    <row r="63" spans="2:6" ht="16" thickBot="1">
      <c r="B63" s="153"/>
      <c r="C63" s="155" t="s">
        <v>867</v>
      </c>
      <c r="D63" s="157" t="s">
        <v>868</v>
      </c>
      <c r="E63" s="160">
        <v>3</v>
      </c>
      <c r="F63" s="160">
        <v>5</v>
      </c>
    </row>
    <row r="64" spans="2:6" ht="16" thickBot="1">
      <c r="B64" s="153"/>
      <c r="C64" s="156"/>
      <c r="D64" s="161" t="s">
        <v>884</v>
      </c>
      <c r="E64" s="163">
        <v>4</v>
      </c>
      <c r="F64" s="163">
        <v>6</v>
      </c>
    </row>
    <row r="65" spans="2:6" ht="16.5" thickTop="1" thickBot="1">
      <c r="B65" s="153"/>
      <c r="C65" s="183" t="s">
        <v>872</v>
      </c>
      <c r="D65" s="157" t="s">
        <v>873</v>
      </c>
      <c r="E65" s="159">
        <v>567</v>
      </c>
      <c r="F65" s="160">
        <v>936</v>
      </c>
    </row>
    <row r="66" spans="2:6" ht="16" thickBot="1">
      <c r="B66" s="153"/>
      <c r="C66" s="184"/>
      <c r="D66" s="157" t="s">
        <v>874</v>
      </c>
      <c r="E66" s="159">
        <v>284</v>
      </c>
      <c r="F66" s="160">
        <v>468</v>
      </c>
    </row>
    <row r="67" spans="2:6" ht="16" thickBot="1">
      <c r="B67" s="153"/>
      <c r="C67" s="184"/>
      <c r="D67" s="157" t="s">
        <v>875</v>
      </c>
      <c r="E67" s="160" t="s">
        <v>876</v>
      </c>
      <c r="F67" s="160">
        <v>78</v>
      </c>
    </row>
    <row r="68" spans="2:6" ht="16" thickBot="1">
      <c r="B68" s="153"/>
      <c r="C68" s="185"/>
      <c r="D68" s="161" t="s">
        <v>874</v>
      </c>
      <c r="E68" s="160" t="s">
        <v>876</v>
      </c>
      <c r="F68" s="163">
        <v>39</v>
      </c>
    </row>
    <row r="69" spans="2:6" ht="16.5" thickTop="1" thickBot="1">
      <c r="B69" s="153"/>
      <c r="C69" s="183" t="s">
        <v>877</v>
      </c>
      <c r="D69" s="157" t="s">
        <v>873</v>
      </c>
      <c r="E69" s="159">
        <v>95</v>
      </c>
      <c r="F69" s="160">
        <v>180</v>
      </c>
    </row>
    <row r="70" spans="2:6" ht="16" thickBot="1">
      <c r="B70" s="154"/>
      <c r="C70" s="185"/>
      <c r="D70" s="157" t="s">
        <v>875</v>
      </c>
      <c r="E70" s="160" t="s">
        <v>876</v>
      </c>
      <c r="F70" s="163">
        <v>15</v>
      </c>
    </row>
    <row r="71" spans="2:6" ht="13.5" thickTop="1" thickBot="1">
      <c r="B71" s="177"/>
      <c r="C71" s="178"/>
      <c r="D71" s="178"/>
      <c r="E71" s="167"/>
      <c r="F71" s="167"/>
    </row>
    <row r="72" spans="2:6" ht="16.5" thickTop="1" thickBot="1">
      <c r="B72" s="152" t="s">
        <v>891</v>
      </c>
      <c r="C72" s="155" t="s">
        <v>863</v>
      </c>
      <c r="D72" s="157" t="s">
        <v>864</v>
      </c>
      <c r="E72" s="158" t="s">
        <v>747</v>
      </c>
      <c r="F72" s="158" t="s">
        <v>747</v>
      </c>
    </row>
    <row r="73" spans="2:6" ht="16" thickBot="1">
      <c r="B73" s="152" t="s">
        <v>890</v>
      </c>
      <c r="C73" s="155" t="s">
        <v>892</v>
      </c>
      <c r="D73" s="157" t="s">
        <v>868</v>
      </c>
      <c r="E73" s="160">
        <v>1.8</v>
      </c>
      <c r="F73" s="160">
        <v>5</v>
      </c>
    </row>
    <row r="74" spans="2:6" ht="16" thickBot="1">
      <c r="B74" s="153"/>
      <c r="C74" s="174" t="s">
        <v>893</v>
      </c>
      <c r="D74" s="161" t="s">
        <v>869</v>
      </c>
      <c r="E74" s="163">
        <v>3.6</v>
      </c>
      <c r="F74" s="163">
        <v>6</v>
      </c>
    </row>
    <row r="75" spans="2:6" ht="16.5" thickTop="1" thickBot="1">
      <c r="B75" s="153"/>
      <c r="C75" s="183" t="s">
        <v>872</v>
      </c>
      <c r="D75" s="157" t="s">
        <v>873</v>
      </c>
      <c r="E75" s="160">
        <v>678</v>
      </c>
      <c r="F75" s="160">
        <v>936</v>
      </c>
    </row>
    <row r="76" spans="2:6" ht="16" thickBot="1">
      <c r="B76" s="153"/>
      <c r="C76" s="184"/>
      <c r="D76" s="157" t="s">
        <v>874</v>
      </c>
      <c r="E76" s="160">
        <v>339</v>
      </c>
      <c r="F76" s="160">
        <v>468</v>
      </c>
    </row>
    <row r="77" spans="2:6" ht="16" thickBot="1">
      <c r="B77" s="153"/>
      <c r="C77" s="184"/>
      <c r="D77" s="157" t="s">
        <v>875</v>
      </c>
      <c r="E77" s="160" t="s">
        <v>876</v>
      </c>
      <c r="F77" s="160">
        <v>78</v>
      </c>
    </row>
    <row r="78" spans="2:6" ht="16" thickBot="1">
      <c r="B78" s="153"/>
      <c r="C78" s="185"/>
      <c r="D78" s="161" t="s">
        <v>874</v>
      </c>
      <c r="E78" s="160" t="s">
        <v>876</v>
      </c>
      <c r="F78" s="163">
        <v>39</v>
      </c>
    </row>
    <row r="79" spans="2:6" ht="13.5" thickTop="1" thickBot="1">
      <c r="B79" s="169"/>
      <c r="C79" s="165"/>
      <c r="D79" s="165"/>
      <c r="E79" s="167"/>
      <c r="F79" s="167"/>
    </row>
    <row r="80" spans="2:6" ht="16" thickTop="1">
      <c r="B80" s="391" t="s">
        <v>894</v>
      </c>
      <c r="C80" s="155" t="s">
        <v>863</v>
      </c>
      <c r="D80" s="388" t="s">
        <v>869</v>
      </c>
      <c r="E80" s="383">
        <v>3</v>
      </c>
      <c r="F80" s="383">
        <v>6</v>
      </c>
    </row>
    <row r="81" spans="2:6" ht="15.5">
      <c r="B81" s="392"/>
      <c r="C81" s="155" t="s">
        <v>865</v>
      </c>
      <c r="D81" s="389"/>
      <c r="E81" s="384"/>
      <c r="F81" s="384"/>
    </row>
    <row r="82" spans="2:6" ht="16" thickBot="1">
      <c r="B82" s="392"/>
      <c r="C82" s="174" t="s">
        <v>867</v>
      </c>
      <c r="D82" s="390"/>
      <c r="E82" s="385"/>
      <c r="F82" s="385"/>
    </row>
    <row r="83" spans="2:6" ht="16.5" thickTop="1" thickBot="1">
      <c r="B83" s="392"/>
      <c r="C83" s="183" t="s">
        <v>872</v>
      </c>
      <c r="D83" s="157" t="s">
        <v>873</v>
      </c>
      <c r="E83" s="160">
        <v>435</v>
      </c>
      <c r="F83" s="160">
        <v>936</v>
      </c>
    </row>
    <row r="84" spans="2:6" ht="16" thickBot="1">
      <c r="B84" s="392"/>
      <c r="C84" s="184"/>
      <c r="D84" s="157" t="s">
        <v>874</v>
      </c>
      <c r="E84" s="160">
        <v>218</v>
      </c>
      <c r="F84" s="160">
        <v>468</v>
      </c>
    </row>
    <row r="85" spans="2:6" ht="16" thickBot="1">
      <c r="B85" s="392"/>
      <c r="C85" s="184"/>
      <c r="D85" s="157" t="s">
        <v>875</v>
      </c>
      <c r="E85" s="160" t="s">
        <v>876</v>
      </c>
      <c r="F85" s="160">
        <v>78</v>
      </c>
    </row>
    <row r="86" spans="2:6" ht="16" thickBot="1">
      <c r="B86" s="392"/>
      <c r="C86" s="185"/>
      <c r="D86" s="161" t="s">
        <v>874</v>
      </c>
      <c r="E86" s="160" t="s">
        <v>876</v>
      </c>
      <c r="F86" s="163">
        <v>39</v>
      </c>
    </row>
    <row r="87" spans="2:6" ht="13.5" thickTop="1" thickBot="1">
      <c r="B87" s="169"/>
      <c r="C87" s="165"/>
      <c r="D87" s="165"/>
      <c r="E87" s="167"/>
      <c r="F87" s="167"/>
    </row>
    <row r="88" spans="2:6" ht="16" thickTop="1">
      <c r="B88" s="152" t="s">
        <v>895</v>
      </c>
      <c r="C88" s="183" t="s">
        <v>863</v>
      </c>
      <c r="D88" s="389" t="s">
        <v>861</v>
      </c>
      <c r="E88" s="384" t="s">
        <v>747</v>
      </c>
      <c r="F88" s="384" t="s">
        <v>747</v>
      </c>
    </row>
    <row r="89" spans="2:6" ht="16" thickBot="1">
      <c r="B89" s="152" t="s">
        <v>896</v>
      </c>
      <c r="C89" s="184" t="s">
        <v>865</v>
      </c>
      <c r="D89" s="396"/>
      <c r="E89" s="397"/>
      <c r="F89" s="397"/>
    </row>
    <row r="90" spans="2:6" ht="16" thickBot="1">
      <c r="B90" s="152" t="s">
        <v>897</v>
      </c>
      <c r="C90" s="184" t="s">
        <v>867</v>
      </c>
      <c r="D90" s="157" t="s">
        <v>866</v>
      </c>
      <c r="E90" s="163">
        <v>2</v>
      </c>
      <c r="F90" s="163">
        <v>2.2000000000000002</v>
      </c>
    </row>
    <row r="91" spans="2:6" ht="16" thickBot="1">
      <c r="B91" s="152"/>
      <c r="C91" s="185"/>
      <c r="D91" s="188" t="s">
        <v>869</v>
      </c>
      <c r="E91" s="163">
        <v>4</v>
      </c>
      <c r="F91" s="163">
        <v>6</v>
      </c>
    </row>
    <row r="92" spans="2:6" ht="16.5" hidden="1" customHeight="1" thickTop="1" thickBot="1">
      <c r="B92" s="153"/>
      <c r="C92" s="183" t="s">
        <v>877</v>
      </c>
      <c r="D92" s="161" t="s">
        <v>898</v>
      </c>
      <c r="E92" s="160"/>
      <c r="F92" s="160"/>
    </row>
    <row r="93" spans="2:6" ht="16.5" hidden="1" customHeight="1" thickTop="1" thickBot="1">
      <c r="B93" s="154"/>
      <c r="C93" s="184"/>
      <c r="D93" s="161" t="s">
        <v>899</v>
      </c>
      <c r="E93" s="163"/>
      <c r="F93" s="163"/>
    </row>
    <row r="94" spans="2:6" ht="16.5" thickTop="1" thickBot="1">
      <c r="B94" s="324" t="s">
        <v>895</v>
      </c>
      <c r="C94" s="183" t="s">
        <v>863</v>
      </c>
      <c r="D94" s="157" t="s">
        <v>861</v>
      </c>
      <c r="E94" s="160" t="s">
        <v>747</v>
      </c>
      <c r="F94" s="160" t="s">
        <v>747</v>
      </c>
    </row>
    <row r="95" spans="2:6" ht="16" thickBot="1">
      <c r="B95" s="324" t="s">
        <v>900</v>
      </c>
      <c r="C95" s="184" t="s">
        <v>865</v>
      </c>
      <c r="D95" s="157" t="s">
        <v>864</v>
      </c>
      <c r="E95" s="160">
        <v>2</v>
      </c>
      <c r="F95" s="160">
        <v>2.2000000000000002</v>
      </c>
    </row>
    <row r="96" spans="2:6" ht="16" thickBot="1">
      <c r="B96" s="324"/>
      <c r="C96" s="184" t="s">
        <v>867</v>
      </c>
      <c r="D96" s="157" t="s">
        <v>868</v>
      </c>
      <c r="E96" s="160">
        <v>3</v>
      </c>
      <c r="F96" s="160">
        <v>5</v>
      </c>
    </row>
    <row r="97" spans="2:6" ht="16" thickBot="1">
      <c r="B97" s="325"/>
      <c r="C97" s="185"/>
      <c r="D97" s="161" t="s">
        <v>869</v>
      </c>
      <c r="E97" s="163">
        <v>4</v>
      </c>
      <c r="F97" s="163">
        <v>6</v>
      </c>
    </row>
    <row r="98" spans="2:6" ht="16.5" thickTop="1" thickBot="1">
      <c r="B98" s="324" t="s">
        <v>901</v>
      </c>
      <c r="C98" s="184" t="s">
        <v>872</v>
      </c>
      <c r="D98" s="157" t="s">
        <v>873</v>
      </c>
      <c r="E98" s="160" t="s">
        <v>902</v>
      </c>
      <c r="F98" s="160">
        <v>936</v>
      </c>
    </row>
    <row r="99" spans="2:6" ht="16" thickBot="1">
      <c r="B99" s="153"/>
      <c r="C99" s="184"/>
      <c r="D99" s="157" t="s">
        <v>874</v>
      </c>
      <c r="E99" s="160" t="s">
        <v>902</v>
      </c>
      <c r="F99" s="160">
        <v>468</v>
      </c>
    </row>
    <row r="100" spans="2:6" ht="16" thickBot="1">
      <c r="B100" s="153"/>
      <c r="C100" s="184"/>
      <c r="D100" s="157" t="s">
        <v>875</v>
      </c>
      <c r="E100" s="160" t="s">
        <v>876</v>
      </c>
      <c r="F100" s="160">
        <v>78</v>
      </c>
    </row>
    <row r="101" spans="2:6" ht="16" thickBot="1">
      <c r="B101" s="153"/>
      <c r="C101" s="185"/>
      <c r="D101" s="161" t="s">
        <v>874</v>
      </c>
      <c r="E101" s="160" t="s">
        <v>876</v>
      </c>
      <c r="F101" s="163">
        <v>39</v>
      </c>
    </row>
    <row r="102" spans="2:6" ht="16.5" hidden="1" customHeight="1" thickTop="1" thickBot="1">
      <c r="B102" s="153"/>
      <c r="C102" s="183" t="s">
        <v>877</v>
      </c>
      <c r="D102" s="157" t="s">
        <v>903</v>
      </c>
      <c r="E102" s="159"/>
      <c r="F102" s="159"/>
    </row>
    <row r="103" spans="2:6" ht="15.75" hidden="1" customHeight="1" thickBot="1">
      <c r="B103" s="154"/>
      <c r="C103" s="185"/>
      <c r="D103" s="161" t="s">
        <v>899</v>
      </c>
      <c r="E103" s="162"/>
      <c r="F103" s="162"/>
    </row>
    <row r="104" spans="2:6" ht="13.5" thickTop="1" thickBot="1">
      <c r="B104" s="169"/>
      <c r="C104" s="165"/>
      <c r="D104" s="170"/>
      <c r="E104" s="167"/>
      <c r="F104" s="167"/>
    </row>
    <row r="105" spans="2:6" ht="16" thickTop="1">
      <c r="B105" s="152" t="s">
        <v>904</v>
      </c>
      <c r="C105" s="179" t="s">
        <v>863</v>
      </c>
      <c r="D105" s="388" t="s">
        <v>869</v>
      </c>
      <c r="E105" s="383">
        <v>3</v>
      </c>
      <c r="F105" s="383">
        <v>6</v>
      </c>
    </row>
    <row r="106" spans="2:6" ht="27.65" customHeight="1">
      <c r="B106" s="152" t="s">
        <v>890</v>
      </c>
      <c r="C106" s="179" t="s">
        <v>865</v>
      </c>
      <c r="D106" s="389"/>
      <c r="E106" s="384"/>
      <c r="F106" s="384"/>
    </row>
    <row r="107" spans="2:6" ht="15" customHeight="1" thickBot="1">
      <c r="B107" s="153"/>
      <c r="C107" s="180" t="s">
        <v>867</v>
      </c>
      <c r="D107" s="396"/>
      <c r="E107" s="397"/>
      <c r="F107" s="397"/>
    </row>
    <row r="108" spans="2:6" ht="16.5" thickTop="1" thickBot="1">
      <c r="B108" s="153"/>
      <c r="C108" s="183" t="s">
        <v>872</v>
      </c>
      <c r="D108" s="157" t="s">
        <v>873</v>
      </c>
      <c r="E108" s="159">
        <v>435</v>
      </c>
      <c r="F108" s="159">
        <v>936</v>
      </c>
    </row>
    <row r="109" spans="2:6" ht="16" thickBot="1">
      <c r="B109" s="153"/>
      <c r="C109" s="184"/>
      <c r="D109" s="157" t="s">
        <v>874</v>
      </c>
      <c r="E109" s="159">
        <v>218</v>
      </c>
      <c r="F109" s="159">
        <v>468</v>
      </c>
    </row>
    <row r="110" spans="2:6" ht="16" thickBot="1">
      <c r="B110" s="153"/>
      <c r="C110" s="184"/>
      <c r="D110" s="157" t="s">
        <v>875</v>
      </c>
      <c r="E110" s="160" t="s">
        <v>876</v>
      </c>
      <c r="F110" s="159">
        <v>78</v>
      </c>
    </row>
    <row r="111" spans="2:6" ht="16" thickBot="1">
      <c r="B111" s="153"/>
      <c r="C111" s="185"/>
      <c r="D111" s="161" t="s">
        <v>874</v>
      </c>
      <c r="E111" s="160" t="s">
        <v>876</v>
      </c>
      <c r="F111" s="162">
        <v>39</v>
      </c>
    </row>
    <row r="112" spans="2:6" ht="32" thickTop="1" thickBot="1">
      <c r="B112" s="398" t="s">
        <v>905</v>
      </c>
      <c r="C112" s="186" t="s">
        <v>906</v>
      </c>
      <c r="D112" s="157" t="s">
        <v>907</v>
      </c>
      <c r="E112" s="157" t="s">
        <v>908</v>
      </c>
      <c r="F112" s="157" t="s">
        <v>909</v>
      </c>
    </row>
    <row r="113" spans="2:6" ht="31.5" thickBot="1">
      <c r="B113" s="399"/>
      <c r="C113" s="187" t="s">
        <v>910</v>
      </c>
      <c r="D113" s="157" t="s">
        <v>907</v>
      </c>
      <c r="E113" s="157" t="s">
        <v>911</v>
      </c>
      <c r="F113" s="157" t="s">
        <v>912</v>
      </c>
    </row>
    <row r="114" spans="2:6" ht="16" thickBot="1">
      <c r="B114" s="400"/>
      <c r="C114" s="187" t="s">
        <v>913</v>
      </c>
      <c r="D114" s="157"/>
      <c r="E114" s="159">
        <v>14</v>
      </c>
      <c r="F114" s="159">
        <v>15</v>
      </c>
    </row>
    <row r="115" spans="2:6" ht="15.65" customHeight="1" thickBot="1">
      <c r="B115" s="393" t="s">
        <v>914</v>
      </c>
      <c r="C115" s="394"/>
      <c r="D115" s="394"/>
      <c r="E115" s="394"/>
      <c r="F115" s="395"/>
    </row>
  </sheetData>
  <mergeCells count="14">
    <mergeCell ref="B115:F115"/>
    <mergeCell ref="D88:D89"/>
    <mergeCell ref="E88:E89"/>
    <mergeCell ref="F88:F89"/>
    <mergeCell ref="D105:D107"/>
    <mergeCell ref="E105:E107"/>
    <mergeCell ref="F105:F107"/>
    <mergeCell ref="B112:B114"/>
    <mergeCell ref="B2:B3"/>
    <mergeCell ref="F80:F82"/>
    <mergeCell ref="E2:F2"/>
    <mergeCell ref="D80:D82"/>
    <mergeCell ref="E80:E82"/>
    <mergeCell ref="B80:B86"/>
  </mergeCells>
  <pageMargins left="0.7" right="0.7" top="0.75" bottom="0.75" header="0.3" footer="0.3"/>
  <pageSetup paperSize="9" scale="8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F2E7-DA26-4649-A958-CA2F4C12E800}">
  <sheetPr>
    <tabColor rgb="FF92D050"/>
    <pageSetUpPr fitToPage="1"/>
  </sheetPr>
  <dimension ref="A2:I198"/>
  <sheetViews>
    <sheetView showGridLines="0" zoomScale="90" zoomScaleNormal="90" workbookViewId="0">
      <pane ySplit="3" topLeftCell="A4" activePane="bottomLeft" state="frozen"/>
      <selection pane="bottomLeft" activeCell="B5" sqref="B5:B6"/>
    </sheetView>
  </sheetViews>
  <sheetFormatPr defaultColWidth="8.7265625" defaultRowHeight="12.5"/>
  <cols>
    <col min="1" max="1" width="5.54296875" style="52" customWidth="1"/>
    <col min="2" max="2" width="55.54296875" style="248" customWidth="1"/>
    <col min="3" max="3" width="28.7265625" style="52" customWidth="1"/>
    <col min="4" max="4" width="31.81640625" style="52" customWidth="1"/>
    <col min="5" max="5" width="2.26953125" style="52" customWidth="1"/>
    <col min="6" max="6" width="65.7265625" style="52" customWidth="1"/>
    <col min="7" max="16384" width="8.7265625" style="52"/>
  </cols>
  <sheetData>
    <row r="2" spans="2:9" ht="18">
      <c r="B2" s="259" t="s">
        <v>36</v>
      </c>
    </row>
    <row r="3" spans="2:9" ht="35.15" customHeight="1">
      <c r="B3" s="339" t="s">
        <v>37</v>
      </c>
      <c r="C3" s="339"/>
      <c r="D3" s="339"/>
      <c r="E3" s="16"/>
      <c r="F3" s="16"/>
      <c r="G3" s="16"/>
      <c r="H3" s="16"/>
    </row>
    <row r="4" spans="2:9" ht="35.15" customHeight="1">
      <c r="B4" s="316"/>
      <c r="C4" s="316"/>
      <c r="D4" s="316"/>
      <c r="E4" s="16"/>
      <c r="F4" s="16"/>
      <c r="G4" s="16"/>
      <c r="H4" s="16"/>
    </row>
    <row r="5" spans="2:9" ht="15.5">
      <c r="B5" s="28" t="s">
        <v>38</v>
      </c>
      <c r="C5" s="316"/>
      <c r="D5" s="316"/>
      <c r="E5" s="16"/>
      <c r="F5" s="16"/>
      <c r="G5" s="16"/>
      <c r="H5" s="16"/>
    </row>
    <row r="6" spans="2:9" ht="15.5">
      <c r="B6" s="266" t="s">
        <v>39</v>
      </c>
      <c r="C6" s="316"/>
      <c r="D6" s="316"/>
      <c r="E6" s="16"/>
      <c r="F6" s="16"/>
      <c r="G6" s="16"/>
      <c r="H6" s="16"/>
    </row>
    <row r="7" spans="2:9" ht="15.5">
      <c r="B7" s="189"/>
      <c r="C7" s="16"/>
      <c r="D7" s="16"/>
      <c r="E7" s="16"/>
      <c r="F7" s="16"/>
      <c r="G7" s="16"/>
      <c r="H7" s="16"/>
    </row>
    <row r="8" spans="2:9" ht="15.5">
      <c r="B8" s="338"/>
      <c r="C8" s="338"/>
      <c r="D8" s="338"/>
      <c r="E8" s="16"/>
      <c r="F8" s="16"/>
      <c r="G8" s="16"/>
      <c r="H8" s="16"/>
    </row>
    <row r="9" spans="2:9" ht="15.5">
      <c r="B9" s="316"/>
      <c r="C9" s="268"/>
      <c r="D9" s="268"/>
      <c r="E9" s="16"/>
      <c r="F9" s="16"/>
      <c r="G9" s="16"/>
      <c r="H9" s="16"/>
    </row>
    <row r="10" spans="2:9" ht="15.5">
      <c r="B10" s="191"/>
      <c r="C10" s="83"/>
      <c r="D10" s="260"/>
      <c r="E10" s="16"/>
      <c r="F10" s="16"/>
      <c r="G10" s="16"/>
      <c r="H10" s="16"/>
    </row>
    <row r="11" spans="2:9" ht="15.5">
      <c r="B11" s="189"/>
      <c r="C11" s="83"/>
      <c r="D11" s="260"/>
      <c r="E11" s="16"/>
      <c r="F11" s="16"/>
      <c r="G11" s="16"/>
      <c r="H11" s="16"/>
    </row>
    <row r="12" spans="2:9" ht="15.5">
      <c r="B12" s="189"/>
      <c r="C12" s="189"/>
      <c r="D12" s="260"/>
      <c r="E12" s="16"/>
      <c r="F12" s="16"/>
      <c r="G12" s="74"/>
      <c r="H12" s="74"/>
      <c r="I12" s="329"/>
    </row>
    <row r="13" spans="2:9" ht="15.5">
      <c r="B13" s="341"/>
      <c r="C13" s="341"/>
      <c r="D13" s="341"/>
      <c r="E13" s="16"/>
      <c r="F13" s="16"/>
      <c r="G13" s="16"/>
      <c r="H13" s="16"/>
    </row>
    <row r="14" spans="2:9" ht="15.5">
      <c r="B14" s="189"/>
      <c r="C14" s="16"/>
      <c r="D14" s="16"/>
      <c r="E14" s="16"/>
      <c r="F14" s="16"/>
      <c r="G14" s="16"/>
      <c r="H14" s="16"/>
    </row>
    <row r="15" spans="2:9" ht="15.5">
      <c r="B15" s="338"/>
      <c r="C15" s="338"/>
      <c r="D15" s="338"/>
      <c r="E15" s="16"/>
      <c r="F15" s="16"/>
      <c r="G15" s="16"/>
      <c r="H15" s="16"/>
    </row>
    <row r="16" spans="2:9" ht="15.5">
      <c r="B16" s="189"/>
      <c r="C16" s="83"/>
      <c r="D16" s="260"/>
      <c r="E16" s="16"/>
      <c r="F16" s="16"/>
      <c r="G16" s="16"/>
      <c r="H16" s="16"/>
    </row>
    <row r="17" spans="2:8" ht="15.5">
      <c r="B17" s="189"/>
      <c r="C17" s="16"/>
      <c r="D17" s="16"/>
      <c r="E17" s="16"/>
      <c r="F17" s="16"/>
      <c r="G17" s="16"/>
      <c r="H17" s="16"/>
    </row>
    <row r="18" spans="2:8" ht="15.5">
      <c r="B18" s="338"/>
      <c r="C18" s="338"/>
      <c r="D18" s="338"/>
      <c r="E18" s="16"/>
      <c r="F18" s="16"/>
      <c r="G18" s="16"/>
      <c r="H18" s="16"/>
    </row>
    <row r="19" spans="2:8" ht="15.5">
      <c r="B19" s="189"/>
      <c r="C19" s="83"/>
      <c r="D19" s="260"/>
      <c r="E19" s="16"/>
      <c r="F19" s="16"/>
      <c r="G19" s="16"/>
      <c r="H19" s="16"/>
    </row>
    <row r="20" spans="2:8" ht="15.5">
      <c r="B20" s="189"/>
      <c r="C20" s="83"/>
      <c r="D20" s="260"/>
      <c r="E20" s="16"/>
      <c r="F20" s="16"/>
      <c r="G20" s="16"/>
      <c r="H20" s="16"/>
    </row>
    <row r="21" spans="2:8" ht="15.5">
      <c r="B21" s="250"/>
      <c r="C21" s="83"/>
      <c r="D21" s="260"/>
      <c r="E21" s="16"/>
      <c r="F21" s="16"/>
      <c r="G21" s="16"/>
      <c r="H21" s="16"/>
    </row>
    <row r="22" spans="2:8" ht="15.5">
      <c r="B22" s="250"/>
      <c r="C22" s="83"/>
      <c r="D22" s="260"/>
      <c r="E22" s="16"/>
      <c r="F22" s="16"/>
      <c r="G22" s="16"/>
      <c r="H22" s="16"/>
    </row>
    <row r="23" spans="2:8" ht="15.5">
      <c r="B23" s="250"/>
      <c r="C23" s="83"/>
      <c r="D23" s="260"/>
      <c r="E23" s="16"/>
      <c r="F23" s="16"/>
      <c r="G23" s="16"/>
      <c r="H23" s="16"/>
    </row>
    <row r="24" spans="2:8" ht="15.5">
      <c r="B24" s="340"/>
      <c r="C24" s="340"/>
      <c r="D24" s="340"/>
      <c r="E24" s="16"/>
      <c r="F24" s="16"/>
      <c r="G24" s="16"/>
      <c r="H24" s="16"/>
    </row>
    <row r="25" spans="2:8" ht="15.5">
      <c r="B25" s="189"/>
      <c r="C25" s="83"/>
      <c r="D25" s="260"/>
      <c r="E25" s="16"/>
      <c r="F25" s="16"/>
      <c r="G25" s="16"/>
      <c r="H25" s="16"/>
    </row>
    <row r="26" spans="2:8" ht="15.5">
      <c r="B26" s="189"/>
      <c r="C26" s="83"/>
      <c r="D26" s="260"/>
      <c r="E26" s="16"/>
      <c r="F26" s="16"/>
      <c r="G26" s="16"/>
      <c r="H26" s="16"/>
    </row>
    <row r="27" spans="2:8" ht="15.5">
      <c r="B27" s="338"/>
      <c r="C27" s="338"/>
      <c r="D27" s="338"/>
      <c r="E27" s="16"/>
      <c r="F27" s="16"/>
      <c r="G27" s="16"/>
      <c r="H27" s="16"/>
    </row>
    <row r="28" spans="2:8" ht="15.5">
      <c r="B28" s="189"/>
      <c r="C28" s="83"/>
      <c r="D28" s="260"/>
      <c r="E28" s="16"/>
      <c r="F28" s="16"/>
      <c r="G28" s="16"/>
      <c r="H28" s="16"/>
    </row>
    <row r="29" spans="2:8" ht="15.5">
      <c r="B29" s="189"/>
      <c r="C29" s="83"/>
      <c r="D29" s="260"/>
      <c r="E29" s="16"/>
      <c r="F29" s="16"/>
      <c r="G29" s="16"/>
      <c r="H29" s="16"/>
    </row>
    <row r="30" spans="2:8" ht="15.5">
      <c r="B30" s="189"/>
      <c r="C30" s="83"/>
      <c r="D30" s="260"/>
      <c r="E30" s="16"/>
      <c r="F30" s="16"/>
      <c r="G30" s="16"/>
      <c r="H30" s="16"/>
    </row>
    <row r="31" spans="2:8" ht="15.5">
      <c r="B31" s="189"/>
      <c r="C31" s="83"/>
      <c r="D31" s="260"/>
      <c r="E31" s="16"/>
      <c r="F31" s="16"/>
      <c r="G31" s="16"/>
      <c r="H31" s="16"/>
    </row>
    <row r="32" spans="2:8" ht="15.5">
      <c r="B32" s="340"/>
      <c r="C32" s="340"/>
      <c r="D32" s="340"/>
      <c r="E32" s="16"/>
      <c r="F32" s="16"/>
      <c r="G32" s="16"/>
      <c r="H32" s="16"/>
    </row>
    <row r="33" spans="1:8" ht="15.5">
      <c r="B33" s="89"/>
      <c r="C33" s="89"/>
      <c r="D33" s="89"/>
      <c r="E33" s="16"/>
      <c r="F33" s="16"/>
      <c r="G33" s="16"/>
      <c r="H33" s="16"/>
    </row>
    <row r="34" spans="1:8" ht="15.5">
      <c r="B34" s="338"/>
      <c r="C34" s="338"/>
      <c r="D34" s="338"/>
      <c r="E34" s="16"/>
      <c r="F34" s="16"/>
      <c r="G34" s="16"/>
      <c r="H34" s="16"/>
    </row>
    <row r="35" spans="1:8" ht="15.5">
      <c r="B35" s="189"/>
      <c r="C35" s="83"/>
      <c r="D35" s="260"/>
      <c r="E35" s="16"/>
      <c r="F35" s="16"/>
      <c r="G35" s="16"/>
      <c r="H35" s="16"/>
    </row>
    <row r="36" spans="1:8" ht="15.5">
      <c r="B36" s="189"/>
      <c r="C36" s="83"/>
      <c r="D36" s="260"/>
      <c r="E36" s="16"/>
      <c r="F36" s="16"/>
      <c r="G36" s="16"/>
      <c r="H36" s="16"/>
    </row>
    <row r="37" spans="1:8" ht="15.5">
      <c r="B37" s="189"/>
      <c r="C37" s="83"/>
      <c r="D37" s="260"/>
      <c r="E37" s="16"/>
      <c r="F37" s="16"/>
      <c r="G37" s="16"/>
      <c r="H37" s="16"/>
    </row>
    <row r="38" spans="1:8" ht="15.5">
      <c r="B38" s="189"/>
      <c r="C38" s="83"/>
      <c r="D38" s="260"/>
      <c r="E38" s="16"/>
      <c r="F38" s="16"/>
      <c r="G38" s="16"/>
      <c r="H38" s="16"/>
    </row>
    <row r="39" spans="1:8" ht="15.5">
      <c r="B39" s="189"/>
      <c r="C39" s="83"/>
      <c r="D39" s="260"/>
      <c r="E39" s="16"/>
      <c r="F39" s="16"/>
      <c r="G39" s="16"/>
      <c r="H39" s="16"/>
    </row>
    <row r="40" spans="1:8" ht="15.5">
      <c r="B40" s="340"/>
      <c r="C40" s="340"/>
      <c r="D40" s="340"/>
      <c r="E40" s="16"/>
      <c r="F40" s="16"/>
      <c r="G40" s="16"/>
      <c r="H40" s="16"/>
    </row>
    <row r="41" spans="1:8" ht="15.5">
      <c r="B41" s="89"/>
      <c r="C41" s="89"/>
      <c r="D41" s="89"/>
      <c r="E41" s="16"/>
      <c r="F41" s="16"/>
      <c r="G41" s="16"/>
      <c r="H41" s="16"/>
    </row>
    <row r="42" spans="1:8" ht="15.5">
      <c r="B42" s="338"/>
      <c r="C42" s="338"/>
      <c r="D42" s="338"/>
      <c r="E42" s="16"/>
      <c r="F42" s="16"/>
      <c r="G42" s="16"/>
      <c r="H42" s="16"/>
    </row>
    <row r="43" spans="1:8" ht="15.5">
      <c r="B43" s="189"/>
      <c r="C43" s="83"/>
      <c r="D43" s="260"/>
      <c r="E43" s="16"/>
      <c r="F43" s="16"/>
      <c r="G43" s="16"/>
      <c r="H43" s="16"/>
    </row>
    <row r="44" spans="1:8" ht="15.5">
      <c r="B44" s="189"/>
      <c r="C44" s="83"/>
      <c r="D44" s="260"/>
      <c r="E44" s="16"/>
      <c r="F44" s="16"/>
      <c r="G44" s="16"/>
      <c r="H44" s="16"/>
    </row>
    <row r="45" spans="1:8" ht="15.5">
      <c r="B45" s="189"/>
      <c r="C45" s="83"/>
      <c r="D45" s="260"/>
      <c r="E45" s="16"/>
      <c r="F45" s="16"/>
      <c r="G45" s="16"/>
      <c r="H45" s="16"/>
    </row>
    <row r="46" spans="1:8" ht="15.5">
      <c r="A46" s="16"/>
      <c r="B46" s="16"/>
      <c r="C46" s="16"/>
      <c r="D46" s="16"/>
      <c r="E46" s="16"/>
      <c r="F46" s="16"/>
      <c r="G46" s="16"/>
      <c r="H46" s="16"/>
    </row>
    <row r="47" spans="1:8" ht="15.5">
      <c r="B47" s="338"/>
      <c r="C47" s="338"/>
      <c r="D47" s="338"/>
      <c r="E47" s="16"/>
      <c r="F47" s="16"/>
      <c r="G47" s="16"/>
      <c r="H47" s="16"/>
    </row>
    <row r="48" spans="1:8" ht="15.5">
      <c r="B48" s="189"/>
      <c r="C48" s="83"/>
      <c r="D48" s="260"/>
      <c r="E48" s="16"/>
      <c r="F48" s="16"/>
      <c r="G48" s="16"/>
      <c r="H48" s="16"/>
    </row>
    <row r="49" spans="1:8" ht="15.5">
      <c r="B49" s="189"/>
      <c r="C49" s="83"/>
      <c r="D49" s="260"/>
      <c r="E49" s="16"/>
      <c r="F49" s="16"/>
      <c r="G49" s="16"/>
      <c r="H49" s="16"/>
    </row>
    <row r="50" spans="1:8" ht="15.5">
      <c r="B50" s="189"/>
      <c r="C50" s="83"/>
      <c r="D50" s="260"/>
      <c r="E50" s="16"/>
      <c r="F50" s="16"/>
      <c r="G50" s="16"/>
      <c r="H50" s="16"/>
    </row>
    <row r="51" spans="1:8" ht="15.5">
      <c r="B51" s="340"/>
      <c r="C51" s="340"/>
      <c r="D51" s="340"/>
      <c r="E51" s="16"/>
      <c r="F51" s="16"/>
      <c r="G51" s="16"/>
      <c r="H51" s="16"/>
    </row>
    <row r="52" spans="1:8" ht="15.5">
      <c r="B52" s="189"/>
      <c r="C52" s="16"/>
      <c r="D52" s="16"/>
      <c r="E52" s="16"/>
      <c r="F52" s="16"/>
      <c r="G52" s="16"/>
      <c r="H52" s="16"/>
    </row>
    <row r="53" spans="1:8" ht="15.5">
      <c r="B53" s="338"/>
      <c r="C53" s="338"/>
      <c r="D53" s="338"/>
      <c r="E53" s="16"/>
      <c r="F53" s="16"/>
      <c r="G53" s="16"/>
      <c r="H53" s="16"/>
    </row>
    <row r="54" spans="1:8" ht="15.5">
      <c r="B54" s="189"/>
      <c r="C54" s="83"/>
      <c r="D54" s="260"/>
      <c r="E54" s="16"/>
      <c r="F54" s="16"/>
      <c r="G54" s="16"/>
      <c r="H54" s="16"/>
    </row>
    <row r="55" spans="1:8" ht="15.5">
      <c r="A55" s="16"/>
      <c r="B55" s="16"/>
      <c r="C55" s="16"/>
      <c r="D55" s="16"/>
      <c r="E55" s="16"/>
      <c r="F55" s="16"/>
      <c r="G55" s="16"/>
      <c r="H55" s="16"/>
    </row>
    <row r="56" spans="1:8" ht="36.75" customHeight="1">
      <c r="B56" s="339"/>
      <c r="C56" s="339"/>
      <c r="D56" s="339"/>
      <c r="E56" s="16"/>
      <c r="F56" s="16"/>
      <c r="G56" s="16"/>
      <c r="H56" s="16"/>
    </row>
    <row r="57" spans="1:8" ht="15.5">
      <c r="B57" s="189"/>
      <c r="C57" s="83"/>
      <c r="D57" s="260"/>
      <c r="E57" s="16"/>
      <c r="F57" s="16"/>
      <c r="G57" s="16"/>
      <c r="H57" s="16"/>
    </row>
    <row r="58" spans="1:8" ht="15.5">
      <c r="B58" s="189"/>
      <c r="C58" s="83"/>
      <c r="D58" s="260"/>
      <c r="E58" s="16"/>
      <c r="F58" s="16"/>
      <c r="G58" s="16"/>
      <c r="H58" s="16"/>
    </row>
    <row r="59" spans="1:8" ht="15.5">
      <c r="B59" s="340"/>
      <c r="C59" s="340"/>
      <c r="D59" s="340"/>
      <c r="E59" s="16"/>
      <c r="F59" s="16"/>
      <c r="G59" s="16"/>
      <c r="H59" s="16"/>
    </row>
    <row r="60" spans="1:8" ht="15.5">
      <c r="A60" s="16"/>
      <c r="B60" s="16"/>
      <c r="C60" s="16"/>
      <c r="D60" s="16"/>
      <c r="E60" s="16"/>
      <c r="F60" s="16"/>
      <c r="G60" s="16"/>
      <c r="H60" s="16"/>
    </row>
    <row r="61" spans="1:8" ht="15.5">
      <c r="B61" s="338"/>
      <c r="C61" s="338"/>
      <c r="D61" s="338"/>
      <c r="E61" s="16"/>
      <c r="F61" s="16"/>
      <c r="G61" s="16"/>
      <c r="H61" s="16"/>
    </row>
    <row r="62" spans="1:8" ht="15.5">
      <c r="B62" s="189"/>
      <c r="C62" s="83"/>
      <c r="D62" s="260"/>
      <c r="E62" s="16"/>
      <c r="F62" s="16"/>
      <c r="G62" s="16"/>
      <c r="H62" s="16"/>
    </row>
    <row r="63" spans="1:8" ht="15.5">
      <c r="B63" s="189"/>
      <c r="C63" s="83"/>
      <c r="D63" s="260"/>
      <c r="E63" s="16"/>
      <c r="F63" s="16"/>
      <c r="G63" s="16"/>
      <c r="H63" s="16"/>
    </row>
    <row r="64" spans="1:8" ht="15.5">
      <c r="B64" s="340"/>
      <c r="C64" s="340"/>
      <c r="D64" s="340"/>
      <c r="E64" s="16"/>
      <c r="F64" s="16"/>
      <c r="G64" s="16"/>
      <c r="H64" s="16"/>
    </row>
    <row r="65" spans="1:8" ht="15.5">
      <c r="B65" s="89"/>
      <c r="C65" s="89"/>
      <c r="D65" s="89"/>
      <c r="E65" s="16"/>
      <c r="F65" s="16"/>
      <c r="G65" s="16"/>
      <c r="H65" s="16"/>
    </row>
    <row r="66" spans="1:8" ht="15.5">
      <c r="B66" s="338"/>
      <c r="C66" s="338"/>
      <c r="D66" s="338"/>
      <c r="E66" s="16"/>
      <c r="F66" s="16"/>
      <c r="G66" s="16"/>
      <c r="H66" s="16"/>
    </row>
    <row r="67" spans="1:8" ht="15.5">
      <c r="B67" s="189"/>
      <c r="C67" s="83"/>
      <c r="D67" s="260"/>
      <c r="E67" s="16"/>
      <c r="F67" s="16"/>
      <c r="G67" s="16"/>
      <c r="H67" s="16"/>
    </row>
    <row r="68" spans="1:8" ht="15.5">
      <c r="B68" s="189"/>
      <c r="C68" s="83"/>
      <c r="D68" s="260"/>
      <c r="E68" s="16"/>
      <c r="F68" s="16"/>
      <c r="G68" s="16"/>
      <c r="H68" s="16"/>
    </row>
    <row r="69" spans="1:8" ht="15.5">
      <c r="B69" s="340"/>
      <c r="C69" s="340"/>
      <c r="D69" s="340"/>
      <c r="E69" s="16"/>
      <c r="F69" s="16"/>
      <c r="G69" s="16"/>
      <c r="H69" s="16"/>
    </row>
    <row r="70" spans="1:8" ht="15.5">
      <c r="A70" s="16"/>
      <c r="B70" s="16"/>
      <c r="C70" s="16"/>
      <c r="D70" s="16"/>
      <c r="E70" s="16"/>
      <c r="F70" s="16"/>
      <c r="G70" s="16"/>
      <c r="H70" s="16"/>
    </row>
    <row r="71" spans="1:8" ht="15.5">
      <c r="B71" s="338"/>
      <c r="C71" s="338"/>
      <c r="D71" s="338"/>
      <c r="E71" s="16"/>
      <c r="F71" s="16"/>
      <c r="G71" s="16"/>
      <c r="H71" s="16"/>
    </row>
    <row r="72" spans="1:8" ht="15.5">
      <c r="B72" s="189"/>
      <c r="C72" s="83"/>
      <c r="D72" s="260"/>
      <c r="E72" s="16"/>
      <c r="F72" s="16"/>
      <c r="G72" s="16"/>
      <c r="H72" s="16"/>
    </row>
    <row r="73" spans="1:8" ht="15.5">
      <c r="B73" s="189"/>
      <c r="C73" s="83"/>
      <c r="D73" s="260"/>
      <c r="E73" s="16"/>
      <c r="F73" s="16"/>
      <c r="G73" s="16"/>
      <c r="H73" s="16"/>
    </row>
    <row r="74" spans="1:8" ht="15.5">
      <c r="B74" s="340"/>
      <c r="C74" s="340"/>
      <c r="D74" s="340"/>
      <c r="E74" s="16"/>
      <c r="F74" s="16"/>
      <c r="G74" s="16"/>
      <c r="H74" s="16"/>
    </row>
    <row r="75" spans="1:8" ht="15.5">
      <c r="A75" s="16"/>
      <c r="B75" s="16"/>
      <c r="C75" s="16"/>
      <c r="D75" s="16"/>
      <c r="E75" s="16"/>
      <c r="F75" s="16"/>
      <c r="G75" s="16"/>
      <c r="H75" s="16"/>
    </row>
    <row r="76" spans="1:8" ht="15.5">
      <c r="B76" s="338"/>
      <c r="C76" s="338"/>
      <c r="D76" s="338"/>
      <c r="E76" s="16"/>
      <c r="F76" s="16"/>
      <c r="G76" s="16"/>
      <c r="H76" s="16"/>
    </row>
    <row r="77" spans="1:8" ht="15.5">
      <c r="B77" s="189"/>
      <c r="C77" s="83"/>
      <c r="D77" s="260"/>
      <c r="E77" s="16"/>
      <c r="F77" s="16"/>
      <c r="G77" s="16"/>
      <c r="H77" s="16"/>
    </row>
    <row r="78" spans="1:8" ht="15.5">
      <c r="B78" s="340"/>
      <c r="C78" s="340"/>
      <c r="D78" s="340"/>
      <c r="E78" s="16"/>
      <c r="F78" s="16"/>
      <c r="G78" s="16"/>
      <c r="H78" s="16"/>
    </row>
    <row r="79" spans="1:8" ht="15.5">
      <c r="B79" s="52"/>
      <c r="F79" s="16"/>
      <c r="G79" s="16"/>
      <c r="H79" s="16"/>
    </row>
    <row r="80" spans="1:8" ht="15.5">
      <c r="B80" s="338"/>
      <c r="C80" s="338"/>
      <c r="D80" s="338"/>
      <c r="E80" s="16"/>
      <c r="F80" s="16"/>
      <c r="G80" s="16"/>
      <c r="H80" s="16"/>
    </row>
    <row r="81" spans="1:8" ht="15.5">
      <c r="B81" s="340"/>
      <c r="C81" s="340"/>
      <c r="D81" s="260"/>
      <c r="E81" s="16"/>
      <c r="F81" s="16"/>
      <c r="G81" s="16"/>
      <c r="H81" s="16"/>
    </row>
    <row r="82" spans="1:8" ht="15.5">
      <c r="B82" s="340"/>
      <c r="C82" s="340"/>
      <c r="D82" s="260"/>
      <c r="E82" s="16"/>
      <c r="F82" s="16"/>
      <c r="G82" s="16"/>
      <c r="H82" s="16"/>
    </row>
    <row r="83" spans="1:8" ht="15.5">
      <c r="B83" s="340"/>
      <c r="C83" s="340"/>
      <c r="D83" s="260"/>
      <c r="E83" s="16"/>
      <c r="F83" s="16"/>
      <c r="G83" s="16"/>
      <c r="H83" s="16"/>
    </row>
    <row r="84" spans="1:8" ht="15.5">
      <c r="A84" s="16"/>
      <c r="B84" s="16"/>
      <c r="C84" s="16"/>
      <c r="D84" s="16"/>
      <c r="E84" s="16"/>
      <c r="F84" s="16"/>
      <c r="G84" s="16"/>
      <c r="H84" s="16"/>
    </row>
    <row r="85" spans="1:8" ht="15.5">
      <c r="B85" s="338"/>
      <c r="C85" s="338"/>
      <c r="D85" s="338"/>
      <c r="E85" s="16"/>
      <c r="F85" s="16"/>
      <c r="G85" s="16"/>
      <c r="H85" s="16"/>
    </row>
    <row r="86" spans="1:8" ht="15.5">
      <c r="B86" s="341"/>
      <c r="C86" s="341"/>
      <c r="D86" s="260"/>
      <c r="E86" s="16"/>
      <c r="F86" s="16"/>
      <c r="G86" s="16"/>
      <c r="H86" s="16"/>
    </row>
    <row r="87" spans="1:8" ht="15.5">
      <c r="B87" s="341"/>
      <c r="C87" s="341"/>
      <c r="D87" s="260"/>
      <c r="E87" s="16"/>
      <c r="F87" s="16"/>
      <c r="G87" s="16"/>
      <c r="H87" s="16"/>
    </row>
    <row r="88" spans="1:8" ht="15.5">
      <c r="B88" s="340"/>
      <c r="C88" s="340"/>
      <c r="D88" s="260"/>
      <c r="E88" s="16"/>
      <c r="F88" s="16"/>
      <c r="G88" s="16"/>
      <c r="H88" s="16"/>
    </row>
    <row r="89" spans="1:8" ht="15.5">
      <c r="B89" s="89"/>
      <c r="C89" s="89"/>
      <c r="D89" s="260"/>
      <c r="E89" s="16"/>
      <c r="F89" s="16"/>
      <c r="G89" s="16"/>
      <c r="H89" s="16"/>
    </row>
    <row r="90" spans="1:8" ht="37.5" customHeight="1">
      <c r="B90" s="341"/>
      <c r="C90" s="341"/>
      <c r="D90" s="260"/>
      <c r="E90" s="16"/>
      <c r="F90" s="16"/>
      <c r="G90" s="16"/>
      <c r="H90" s="16"/>
    </row>
    <row r="91" spans="1:8" ht="15.5">
      <c r="B91" s="340"/>
      <c r="C91" s="340"/>
      <c r="D91" s="260"/>
      <c r="E91" s="16"/>
      <c r="F91" s="16"/>
      <c r="G91" s="16"/>
      <c r="H91" s="16"/>
    </row>
    <row r="92" spans="1:8" ht="33.65" customHeight="1">
      <c r="B92" s="341"/>
      <c r="C92" s="341"/>
      <c r="D92" s="260"/>
      <c r="E92" s="16"/>
      <c r="F92" s="330"/>
      <c r="G92" s="16"/>
      <c r="H92" s="16"/>
    </row>
    <row r="93" spans="1:8" ht="46.5" customHeight="1">
      <c r="B93" s="342"/>
      <c r="C93" s="342"/>
      <c r="D93" s="260"/>
      <c r="E93" s="16"/>
      <c r="F93" s="330"/>
      <c r="G93" s="16"/>
      <c r="H93" s="16"/>
    </row>
    <row r="94" spans="1:8" ht="29.5" customHeight="1">
      <c r="B94" s="342"/>
      <c r="C94" s="342"/>
      <c r="D94" s="260"/>
      <c r="E94" s="16"/>
      <c r="F94" s="330"/>
      <c r="G94" s="16"/>
      <c r="H94" s="16"/>
    </row>
    <row r="95" spans="1:8" ht="31" customHeight="1">
      <c r="B95" s="342"/>
      <c r="C95" s="342"/>
      <c r="D95" s="260"/>
      <c r="E95" s="16"/>
      <c r="F95" s="330"/>
      <c r="G95" s="16"/>
      <c r="H95" s="16"/>
    </row>
    <row r="96" spans="1:8" ht="31" customHeight="1">
      <c r="B96" s="342"/>
      <c r="C96" s="342"/>
      <c r="D96" s="260"/>
      <c r="E96" s="16"/>
      <c r="F96" s="330"/>
      <c r="G96" s="16"/>
      <c r="H96" s="16"/>
    </row>
    <row r="97" spans="1:8" ht="50.25" customHeight="1">
      <c r="B97" s="342"/>
      <c r="C97" s="342"/>
      <c r="D97" s="260"/>
      <c r="E97" s="16"/>
      <c r="F97" s="330"/>
      <c r="G97" s="16"/>
      <c r="H97" s="16"/>
    </row>
    <row r="98" spans="1:8" ht="46.5" customHeight="1">
      <c r="B98" s="341"/>
      <c r="C98" s="341"/>
      <c r="D98" s="260"/>
      <c r="E98" s="16"/>
      <c r="F98" s="330"/>
      <c r="G98" s="16"/>
      <c r="H98" s="16"/>
    </row>
    <row r="99" spans="1:8" ht="33.75" customHeight="1">
      <c r="B99" s="342"/>
      <c r="C99" s="342"/>
      <c r="D99" s="260"/>
      <c r="E99" s="16"/>
      <c r="F99" s="330"/>
      <c r="G99" s="16"/>
      <c r="H99" s="16"/>
    </row>
    <row r="100" spans="1:8" ht="45" customHeight="1">
      <c r="B100" s="342"/>
      <c r="C100" s="342"/>
      <c r="D100" s="260"/>
      <c r="E100" s="16"/>
      <c r="F100" s="330"/>
      <c r="G100" s="16"/>
      <c r="H100" s="16"/>
    </row>
    <row r="101" spans="1:8" ht="48" customHeight="1">
      <c r="B101" s="342"/>
      <c r="C101" s="342"/>
      <c r="D101" s="260"/>
      <c r="E101" s="16"/>
      <c r="F101" s="330"/>
      <c r="G101" s="16"/>
      <c r="H101" s="16"/>
    </row>
    <row r="102" spans="1:8" ht="46" customHeight="1">
      <c r="B102" s="342"/>
      <c r="C102" s="342"/>
      <c r="D102" s="260"/>
      <c r="E102" s="16"/>
      <c r="F102" s="330"/>
      <c r="G102" s="16"/>
      <c r="H102" s="16"/>
    </row>
    <row r="103" spans="1:8" ht="61.5" customHeight="1">
      <c r="B103" s="342"/>
      <c r="C103" s="342"/>
      <c r="D103" s="260"/>
      <c r="E103" s="16"/>
      <c r="F103" s="330"/>
      <c r="G103" s="16"/>
      <c r="H103" s="16"/>
    </row>
    <row r="104" spans="1:8" ht="47.15" customHeight="1">
      <c r="B104" s="342"/>
      <c r="C104" s="342"/>
      <c r="D104" s="260"/>
      <c r="E104" s="16"/>
      <c r="F104" s="330"/>
      <c r="G104" s="16"/>
      <c r="H104" s="16"/>
    </row>
    <row r="105" spans="1:8" ht="33" customHeight="1">
      <c r="B105" s="342"/>
      <c r="C105" s="342"/>
      <c r="D105" s="260"/>
      <c r="E105" s="16"/>
      <c r="F105" s="330"/>
      <c r="G105" s="16"/>
      <c r="H105" s="16"/>
    </row>
    <row r="106" spans="1:8" ht="48" customHeight="1">
      <c r="B106" s="342"/>
      <c r="C106" s="342"/>
      <c r="D106" s="260"/>
      <c r="E106" s="16"/>
      <c r="F106" s="330"/>
      <c r="G106" s="16"/>
      <c r="H106" s="16"/>
    </row>
    <row r="107" spans="1:8" ht="49.5" customHeight="1">
      <c r="B107" s="342"/>
      <c r="C107" s="342"/>
      <c r="D107" s="260"/>
      <c r="E107" s="16"/>
      <c r="F107" s="330"/>
      <c r="G107" s="16"/>
      <c r="H107" s="16"/>
    </row>
    <row r="108" spans="1:8" ht="32.5" customHeight="1">
      <c r="B108" s="342"/>
      <c r="C108" s="342"/>
      <c r="D108" s="260"/>
      <c r="E108" s="16"/>
      <c r="F108" s="330"/>
      <c r="G108" s="16"/>
      <c r="H108" s="16"/>
    </row>
    <row r="109" spans="1:8" ht="15.5">
      <c r="A109" s="16"/>
      <c r="B109" s="16"/>
      <c r="C109" s="16"/>
      <c r="D109" s="16"/>
      <c r="E109" s="16"/>
      <c r="F109" s="330"/>
      <c r="G109" s="16"/>
      <c r="H109" s="16"/>
    </row>
    <row r="110" spans="1:8" ht="15.5">
      <c r="B110" s="338"/>
      <c r="C110" s="338"/>
      <c r="D110" s="338"/>
      <c r="E110" s="16"/>
      <c r="F110" s="16"/>
      <c r="G110" s="16"/>
      <c r="H110" s="16"/>
    </row>
    <row r="111" spans="1:8" ht="15.5">
      <c r="B111" s="342"/>
      <c r="C111" s="342"/>
      <c r="D111" s="331"/>
      <c r="E111" s="16"/>
      <c r="F111" s="16"/>
      <c r="G111" s="16"/>
      <c r="H111" s="16"/>
    </row>
    <row r="112" spans="1:8" ht="15.5">
      <c r="A112" s="332"/>
      <c r="B112" s="332"/>
      <c r="C112" s="332"/>
      <c r="D112" s="332"/>
      <c r="E112" s="332"/>
      <c r="F112" s="16"/>
      <c r="G112" s="16"/>
      <c r="H112" s="16"/>
    </row>
    <row r="113" spans="1:8" ht="15.5">
      <c r="B113" s="338"/>
      <c r="C113" s="338"/>
      <c r="D113" s="338"/>
      <c r="E113" s="16"/>
      <c r="F113" s="16"/>
      <c r="G113" s="16"/>
      <c r="H113" s="16"/>
    </row>
    <row r="114" spans="1:8" ht="15.5">
      <c r="B114" s="342"/>
      <c r="C114" s="342"/>
      <c r="D114" s="260"/>
      <c r="E114" s="16"/>
      <c r="F114" s="16"/>
      <c r="G114" s="16"/>
      <c r="H114" s="16"/>
    </row>
    <row r="115" spans="1:8" ht="30.65" customHeight="1">
      <c r="B115" s="342"/>
      <c r="C115" s="342"/>
      <c r="D115" s="260"/>
      <c r="E115" s="16"/>
      <c r="F115" s="16"/>
      <c r="G115" s="16"/>
      <c r="H115" s="16"/>
    </row>
    <row r="116" spans="1:8" ht="30.65" customHeight="1">
      <c r="B116" s="342"/>
      <c r="C116" s="342"/>
      <c r="D116" s="260"/>
      <c r="E116" s="16"/>
      <c r="F116" s="16"/>
      <c r="G116" s="16"/>
      <c r="H116" s="16"/>
    </row>
    <row r="117" spans="1:8" ht="15.5">
      <c r="A117" s="332"/>
      <c r="B117" s="332"/>
      <c r="C117" s="332"/>
      <c r="D117" s="332"/>
      <c r="E117" s="332"/>
      <c r="F117" s="16"/>
      <c r="G117" s="16"/>
      <c r="H117" s="16"/>
    </row>
    <row r="118" spans="1:8" ht="15.5">
      <c r="B118" s="338"/>
      <c r="C118" s="338"/>
      <c r="D118" s="338"/>
      <c r="E118" s="16"/>
      <c r="F118" s="16"/>
      <c r="G118" s="16"/>
      <c r="H118" s="16"/>
    </row>
    <row r="119" spans="1:8" ht="15.5">
      <c r="B119" s="189"/>
      <c r="C119" s="83"/>
      <c r="D119" s="260"/>
      <c r="E119" s="16"/>
      <c r="F119" s="16"/>
      <c r="G119" s="16"/>
      <c r="H119" s="16"/>
    </row>
    <row r="120" spans="1:8" ht="15.5">
      <c r="B120" s="189"/>
      <c r="C120" s="83"/>
      <c r="D120" s="260"/>
      <c r="E120" s="16"/>
      <c r="F120" s="16"/>
      <c r="G120" s="16"/>
      <c r="H120" s="16"/>
    </row>
    <row r="121" spans="1:8" ht="15.5">
      <c r="B121" s="189"/>
      <c r="C121" s="83"/>
      <c r="D121" s="260"/>
      <c r="E121" s="16"/>
      <c r="F121" s="16"/>
      <c r="G121" s="16"/>
      <c r="H121" s="16"/>
    </row>
    <row r="122" spans="1:8" ht="15.5">
      <c r="B122" s="340"/>
      <c r="C122" s="340"/>
      <c r="D122" s="340"/>
      <c r="E122" s="16"/>
      <c r="F122" s="16"/>
      <c r="G122" s="16"/>
      <c r="H122" s="16"/>
    </row>
    <row r="123" spans="1:8" ht="15.5">
      <c r="B123" s="189"/>
      <c r="C123" s="83"/>
      <c r="D123" s="260"/>
      <c r="E123" s="16"/>
      <c r="F123" s="16"/>
      <c r="G123" s="16"/>
      <c r="H123" s="16"/>
    </row>
    <row r="124" spans="1:8" ht="15.5">
      <c r="A124" s="16"/>
      <c r="B124" s="16"/>
      <c r="C124" s="16"/>
      <c r="D124" s="16"/>
      <c r="E124" s="16"/>
      <c r="F124" s="16"/>
      <c r="G124" s="16"/>
      <c r="H124" s="16"/>
    </row>
    <row r="125" spans="1:8" ht="15.5">
      <c r="B125" s="338"/>
      <c r="C125" s="338"/>
      <c r="D125" s="338"/>
      <c r="E125" s="16"/>
      <c r="F125" s="16"/>
      <c r="G125" s="16"/>
      <c r="H125" s="16"/>
    </row>
    <row r="126" spans="1:8" ht="15.5">
      <c r="B126" s="342"/>
      <c r="C126" s="342"/>
      <c r="D126" s="260"/>
      <c r="E126" s="16"/>
      <c r="F126" s="16"/>
      <c r="G126" s="16"/>
      <c r="H126" s="16"/>
    </row>
    <row r="127" spans="1:8" ht="31" customHeight="1">
      <c r="B127" s="342"/>
      <c r="C127" s="342"/>
      <c r="D127" s="260"/>
      <c r="E127" s="16"/>
      <c r="F127" s="16"/>
      <c r="G127" s="16"/>
      <c r="H127" s="16"/>
    </row>
    <row r="128" spans="1:8" ht="15.5">
      <c r="B128" s="342"/>
      <c r="C128" s="342"/>
      <c r="D128" s="260"/>
      <c r="E128" s="16"/>
      <c r="F128" s="16"/>
      <c r="G128" s="16"/>
      <c r="H128" s="16"/>
    </row>
    <row r="129" spans="1:8" ht="15.5">
      <c r="A129" s="332"/>
      <c r="B129" s="332"/>
      <c r="C129" s="332"/>
      <c r="D129" s="332"/>
      <c r="E129" s="332"/>
      <c r="F129" s="16"/>
      <c r="G129" s="16"/>
      <c r="H129" s="16"/>
    </row>
    <row r="130" spans="1:8" ht="15.5">
      <c r="B130" s="338"/>
      <c r="C130" s="338"/>
      <c r="D130" s="338"/>
      <c r="E130" s="16"/>
      <c r="F130" s="16"/>
      <c r="G130" s="16"/>
      <c r="H130" s="16"/>
    </row>
    <row r="131" spans="1:8" ht="15.5">
      <c r="B131" s="342"/>
      <c r="C131" s="342"/>
      <c r="D131" s="260"/>
      <c r="E131" s="16"/>
      <c r="F131" s="16"/>
      <c r="G131" s="16"/>
      <c r="H131" s="16"/>
    </row>
    <row r="132" spans="1:8" ht="15.5">
      <c r="B132" s="342"/>
      <c r="C132" s="342"/>
      <c r="D132" s="260"/>
      <c r="E132" s="16"/>
      <c r="F132" s="16"/>
      <c r="G132" s="16"/>
      <c r="H132" s="16"/>
    </row>
    <row r="133" spans="1:8" ht="15.5">
      <c r="A133" s="332"/>
      <c r="B133" s="332"/>
      <c r="C133" s="332"/>
      <c r="D133" s="332"/>
      <c r="E133" s="332"/>
      <c r="F133" s="16"/>
      <c r="G133" s="16"/>
      <c r="H133" s="16"/>
    </row>
    <row r="134" spans="1:8" ht="15.5">
      <c r="B134" s="338"/>
      <c r="C134" s="338"/>
      <c r="D134" s="338"/>
      <c r="E134" s="16"/>
      <c r="F134" s="16"/>
      <c r="G134" s="16"/>
      <c r="H134" s="16"/>
    </row>
    <row r="135" spans="1:8" ht="15.5">
      <c r="B135" s="189"/>
      <c r="C135" s="83"/>
      <c r="D135" s="260"/>
      <c r="E135" s="16"/>
      <c r="F135" s="16"/>
      <c r="G135" s="16"/>
      <c r="H135" s="16"/>
    </row>
    <row r="136" spans="1:8" ht="15.5">
      <c r="A136" s="332"/>
      <c r="B136" s="332"/>
      <c r="C136" s="332"/>
      <c r="D136" s="332"/>
      <c r="E136" s="332"/>
      <c r="F136" s="16"/>
      <c r="G136" s="16"/>
      <c r="H136" s="16"/>
    </row>
    <row r="137" spans="1:8" ht="15.5">
      <c r="B137" s="338"/>
      <c r="C137" s="338"/>
      <c r="D137" s="338"/>
      <c r="E137" s="16"/>
      <c r="F137" s="16"/>
      <c r="G137" s="16"/>
      <c r="H137" s="16"/>
    </row>
    <row r="138" spans="1:8" ht="15.5">
      <c r="B138" s="338"/>
      <c r="C138" s="338"/>
      <c r="D138" s="338"/>
      <c r="E138" s="16"/>
      <c r="F138" s="16"/>
      <c r="G138" s="16"/>
      <c r="H138" s="16"/>
    </row>
    <row r="139" spans="1:8" ht="15.5">
      <c r="B139" s="343"/>
      <c r="C139" s="343"/>
      <c r="D139" s="343"/>
      <c r="E139" s="16"/>
      <c r="F139" s="16"/>
      <c r="G139" s="16"/>
      <c r="H139" s="16"/>
    </row>
    <row r="140" spans="1:8" ht="33.75" customHeight="1">
      <c r="B140" s="343"/>
      <c r="C140" s="343"/>
      <c r="D140" s="343"/>
      <c r="E140" s="16"/>
      <c r="F140" s="16"/>
      <c r="G140" s="16"/>
      <c r="H140" s="16"/>
    </row>
    <row r="141" spans="1:8" ht="15.5">
      <c r="B141" s="343"/>
      <c r="C141" s="343"/>
      <c r="D141" s="343"/>
      <c r="E141" s="16"/>
      <c r="F141" s="16"/>
      <c r="G141" s="16"/>
      <c r="H141" s="16"/>
    </row>
    <row r="142" spans="1:8" ht="15.5">
      <c r="B142" s="343"/>
      <c r="C142" s="343"/>
      <c r="D142" s="343"/>
      <c r="E142" s="16"/>
      <c r="F142" s="16"/>
      <c r="G142" s="16"/>
      <c r="H142" s="16"/>
    </row>
    <row r="143" spans="1:8" ht="15.5">
      <c r="B143" s="343"/>
      <c r="C143" s="343"/>
      <c r="D143" s="343"/>
      <c r="E143" s="16"/>
      <c r="F143" s="16"/>
      <c r="G143" s="16"/>
      <c r="H143" s="16"/>
    </row>
    <row r="144" spans="1:8" ht="33.75" customHeight="1">
      <c r="B144" s="343"/>
      <c r="C144" s="343"/>
      <c r="D144" s="343"/>
      <c r="E144" s="16"/>
      <c r="F144" s="16"/>
      <c r="G144" s="16"/>
      <c r="H144" s="16"/>
    </row>
    <row r="145" spans="2:8" ht="15.5">
      <c r="B145" s="344"/>
      <c r="C145" s="344"/>
      <c r="D145" s="344"/>
      <c r="E145" s="16"/>
      <c r="F145" s="16"/>
      <c r="G145" s="16"/>
      <c r="H145" s="16"/>
    </row>
    <row r="146" spans="2:8" ht="33" customHeight="1">
      <c r="B146" s="345"/>
      <c r="C146" s="345"/>
      <c r="D146" s="345"/>
      <c r="E146" s="16"/>
      <c r="F146" s="16"/>
      <c r="G146" s="16"/>
      <c r="H146" s="16"/>
    </row>
    <row r="147" spans="2:8" ht="34.5" customHeight="1">
      <c r="B147" s="345"/>
      <c r="C147" s="345"/>
      <c r="D147" s="345"/>
      <c r="E147" s="16"/>
      <c r="F147" s="16"/>
      <c r="G147" s="16"/>
      <c r="H147" s="16"/>
    </row>
    <row r="148" spans="2:8" ht="46.5" customHeight="1">
      <c r="B148" s="343"/>
      <c r="C148" s="343"/>
      <c r="D148" s="343"/>
      <c r="E148" s="16"/>
      <c r="F148" s="16"/>
      <c r="G148" s="16"/>
      <c r="H148" s="16"/>
    </row>
    <row r="149" spans="2:8" ht="46.5" customHeight="1">
      <c r="B149" s="343"/>
      <c r="C149" s="343"/>
      <c r="D149" s="343"/>
      <c r="E149" s="16"/>
      <c r="F149" s="16"/>
      <c r="G149" s="16"/>
      <c r="H149" s="16"/>
    </row>
    <row r="150" spans="2:8" ht="39.75" customHeight="1">
      <c r="B150" s="343"/>
      <c r="C150" s="343"/>
      <c r="D150" s="343"/>
      <c r="E150" s="16"/>
      <c r="F150" s="16"/>
      <c r="G150" s="16"/>
      <c r="H150" s="16"/>
    </row>
    <row r="151" spans="2:8" ht="48" customHeight="1">
      <c r="B151" s="343"/>
      <c r="C151" s="343"/>
      <c r="D151" s="343"/>
      <c r="E151" s="16"/>
      <c r="F151" s="16"/>
      <c r="G151" s="16"/>
      <c r="H151" s="16"/>
    </row>
    <row r="152" spans="2:8" ht="33.75" customHeight="1">
      <c r="B152" s="343"/>
      <c r="C152" s="343"/>
      <c r="D152" s="343"/>
      <c r="E152" s="16"/>
      <c r="F152" s="16"/>
      <c r="G152" s="16"/>
      <c r="H152" s="16"/>
    </row>
    <row r="153" spans="2:8" ht="15.5">
      <c r="B153" s="343"/>
      <c r="C153" s="343"/>
      <c r="D153" s="343"/>
      <c r="E153" s="16"/>
      <c r="F153" s="16"/>
      <c r="G153" s="16"/>
      <c r="H153" s="16"/>
    </row>
    <row r="154" spans="2:8" ht="15.5">
      <c r="B154" s="343"/>
      <c r="C154" s="343"/>
      <c r="D154" s="343"/>
      <c r="E154" s="16"/>
      <c r="F154" s="16"/>
      <c r="G154" s="16"/>
      <c r="H154" s="16"/>
    </row>
    <row r="155" spans="2:8" ht="15.5">
      <c r="B155" s="338"/>
      <c r="C155" s="338"/>
      <c r="D155" s="338"/>
      <c r="E155" s="16"/>
      <c r="F155" s="16"/>
      <c r="G155" s="16"/>
      <c r="H155" s="16"/>
    </row>
    <row r="156" spans="2:8" ht="34.5" customHeight="1">
      <c r="B156" s="343"/>
      <c r="C156" s="343"/>
      <c r="D156" s="343"/>
      <c r="E156" s="16"/>
      <c r="F156" s="16"/>
      <c r="G156" s="16"/>
      <c r="H156" s="16"/>
    </row>
    <row r="157" spans="2:8" ht="15.5">
      <c r="B157" s="343"/>
      <c r="C157" s="343"/>
      <c r="D157" s="343"/>
      <c r="E157" s="16"/>
      <c r="F157" s="16"/>
      <c r="G157" s="16"/>
      <c r="H157" s="16"/>
    </row>
    <row r="158" spans="2:8" ht="34.5" customHeight="1">
      <c r="B158" s="343"/>
      <c r="C158" s="343"/>
      <c r="D158" s="343"/>
      <c r="E158" s="16"/>
      <c r="F158" s="16"/>
      <c r="G158" s="16"/>
      <c r="H158" s="16"/>
    </row>
    <row r="159" spans="2:8" ht="34.5" customHeight="1">
      <c r="B159" s="343"/>
      <c r="C159" s="343"/>
      <c r="D159" s="343"/>
      <c r="E159" s="16"/>
      <c r="F159" s="16"/>
      <c r="G159" s="16"/>
      <c r="H159" s="16"/>
    </row>
    <row r="160" spans="2:8" ht="34.5" customHeight="1">
      <c r="B160" s="343"/>
      <c r="C160" s="343"/>
      <c r="D160" s="343"/>
      <c r="E160" s="16"/>
      <c r="F160" s="16"/>
      <c r="G160" s="16"/>
      <c r="H160" s="16"/>
    </row>
    <row r="161" spans="2:8" ht="34.5" customHeight="1">
      <c r="B161" s="343"/>
      <c r="C161" s="343"/>
      <c r="D161" s="343"/>
      <c r="E161" s="16"/>
      <c r="F161" s="16"/>
      <c r="G161" s="16"/>
      <c r="H161" s="16"/>
    </row>
    <row r="162" spans="2:8" ht="48" customHeight="1">
      <c r="B162" s="343"/>
      <c r="C162" s="343"/>
      <c r="D162" s="343"/>
      <c r="E162" s="16"/>
      <c r="F162" s="16"/>
      <c r="G162" s="16"/>
      <c r="H162" s="16"/>
    </row>
    <row r="163" spans="2:8" ht="39.75" customHeight="1">
      <c r="B163" s="343"/>
      <c r="C163" s="343"/>
      <c r="D163" s="343"/>
      <c r="E163" s="16"/>
      <c r="F163" s="16"/>
      <c r="G163" s="16"/>
      <c r="H163" s="16"/>
    </row>
    <row r="164" spans="2:8" ht="15.5">
      <c r="B164" s="343"/>
      <c r="C164" s="343"/>
      <c r="D164" s="343"/>
      <c r="E164" s="16"/>
      <c r="F164" s="16"/>
      <c r="G164" s="16"/>
      <c r="H164" s="16"/>
    </row>
    <row r="165" spans="2:8" ht="15.5">
      <c r="B165" s="189"/>
      <c r="C165" s="16"/>
      <c r="D165" s="16"/>
      <c r="E165" s="16"/>
      <c r="F165" s="16"/>
      <c r="G165" s="16"/>
      <c r="H165" s="16"/>
    </row>
    <row r="166" spans="2:8" ht="15.5">
      <c r="B166" s="189"/>
      <c r="C166" s="16"/>
      <c r="D166" s="16"/>
      <c r="E166" s="16"/>
      <c r="F166" s="16"/>
      <c r="G166" s="16"/>
      <c r="H166" s="16"/>
    </row>
    <row r="167" spans="2:8" ht="15.5">
      <c r="B167" s="189"/>
      <c r="C167" s="16"/>
      <c r="D167" s="16"/>
      <c r="E167" s="16"/>
      <c r="F167" s="16"/>
      <c r="G167" s="16"/>
      <c r="H167" s="16"/>
    </row>
    <row r="168" spans="2:8" ht="15.5">
      <c r="B168" s="189"/>
      <c r="C168" s="16"/>
      <c r="D168" s="16"/>
      <c r="E168" s="16"/>
      <c r="F168" s="16"/>
      <c r="G168" s="16"/>
      <c r="H168" s="16"/>
    </row>
    <row r="169" spans="2:8" ht="15.5">
      <c r="B169" s="189"/>
      <c r="C169" s="16"/>
      <c r="D169" s="16"/>
      <c r="E169" s="16"/>
      <c r="F169" s="16"/>
      <c r="G169" s="16"/>
      <c r="H169" s="16"/>
    </row>
    <row r="170" spans="2:8" ht="15.5">
      <c r="B170" s="189"/>
      <c r="C170" s="16"/>
      <c r="D170" s="16"/>
      <c r="E170" s="16"/>
      <c r="F170" s="16"/>
      <c r="G170" s="16"/>
      <c r="H170" s="16"/>
    </row>
    <row r="171" spans="2:8" ht="15.5">
      <c r="B171" s="189"/>
      <c r="C171" s="16"/>
      <c r="D171" s="16"/>
      <c r="E171" s="16"/>
      <c r="F171" s="16"/>
      <c r="G171" s="16"/>
      <c r="H171" s="16"/>
    </row>
    <row r="172" spans="2:8" ht="15.5">
      <c r="B172" s="189"/>
      <c r="C172" s="16"/>
      <c r="D172" s="16"/>
      <c r="E172" s="16"/>
      <c r="F172" s="16"/>
      <c r="G172" s="16"/>
      <c r="H172" s="16"/>
    </row>
    <row r="173" spans="2:8" ht="15.5">
      <c r="B173" s="189"/>
      <c r="C173" s="16"/>
      <c r="D173" s="16"/>
      <c r="E173" s="16"/>
      <c r="F173" s="16"/>
      <c r="G173" s="16"/>
      <c r="H173" s="16"/>
    </row>
    <row r="174" spans="2:8" ht="15.5">
      <c r="B174" s="189"/>
      <c r="C174" s="16"/>
      <c r="D174" s="16"/>
      <c r="E174" s="16"/>
      <c r="F174" s="16"/>
      <c r="G174" s="16"/>
      <c r="H174" s="16"/>
    </row>
    <row r="175" spans="2:8" ht="15.5">
      <c r="B175" s="189"/>
      <c r="C175" s="16"/>
      <c r="D175" s="16"/>
      <c r="E175" s="16"/>
      <c r="F175" s="16"/>
      <c r="G175" s="16"/>
      <c r="H175" s="16"/>
    </row>
    <row r="176" spans="2:8" ht="15.5">
      <c r="B176" s="189"/>
      <c r="C176" s="16"/>
      <c r="D176" s="16"/>
      <c r="E176" s="16"/>
      <c r="F176" s="16"/>
      <c r="G176" s="16"/>
      <c r="H176" s="16"/>
    </row>
    <row r="177" spans="2:8" ht="15.5">
      <c r="B177" s="189"/>
      <c r="C177" s="16"/>
      <c r="D177" s="16"/>
      <c r="E177" s="16"/>
      <c r="F177" s="16"/>
      <c r="G177" s="16"/>
      <c r="H177" s="16"/>
    </row>
    <row r="178" spans="2:8" ht="15.5">
      <c r="B178" s="189"/>
      <c r="C178" s="16"/>
      <c r="D178" s="16"/>
      <c r="E178" s="16"/>
      <c r="F178" s="16"/>
      <c r="G178" s="16"/>
      <c r="H178" s="16"/>
    </row>
    <row r="179" spans="2:8" ht="15.5">
      <c r="B179" s="189"/>
      <c r="C179" s="16"/>
      <c r="D179" s="16"/>
      <c r="E179" s="16"/>
      <c r="F179" s="16"/>
      <c r="G179" s="16"/>
      <c r="H179" s="16"/>
    </row>
    <row r="180" spans="2:8" ht="15.5">
      <c r="B180" s="189"/>
      <c r="C180" s="16"/>
      <c r="D180" s="16"/>
      <c r="E180" s="16"/>
      <c r="F180" s="16"/>
      <c r="G180" s="16"/>
      <c r="H180" s="16"/>
    </row>
    <row r="181" spans="2:8" ht="15.5">
      <c r="B181" s="189"/>
      <c r="C181" s="16"/>
      <c r="D181" s="16"/>
      <c r="E181" s="16"/>
      <c r="F181" s="16"/>
      <c r="G181" s="16"/>
      <c r="H181" s="16"/>
    </row>
    <row r="182" spans="2:8" ht="15.5">
      <c r="B182" s="189"/>
      <c r="C182" s="16"/>
      <c r="D182" s="16"/>
      <c r="E182" s="16"/>
      <c r="F182" s="16"/>
      <c r="G182" s="16"/>
      <c r="H182" s="16"/>
    </row>
    <row r="183" spans="2:8" ht="15.5">
      <c r="B183" s="189"/>
      <c r="C183" s="16"/>
      <c r="D183" s="16"/>
      <c r="E183" s="16"/>
      <c r="F183" s="16"/>
      <c r="G183" s="16"/>
      <c r="H183" s="16"/>
    </row>
    <row r="184" spans="2:8" ht="15.5">
      <c r="B184" s="189"/>
      <c r="C184" s="16"/>
      <c r="D184" s="16"/>
      <c r="E184" s="16"/>
      <c r="F184" s="16"/>
      <c r="G184" s="16"/>
      <c r="H184" s="16"/>
    </row>
    <row r="185" spans="2:8" ht="15.5">
      <c r="B185" s="189"/>
      <c r="C185" s="16"/>
      <c r="D185" s="16"/>
      <c r="E185" s="16"/>
      <c r="F185" s="16"/>
      <c r="G185" s="16"/>
      <c r="H185" s="16"/>
    </row>
    <row r="186" spans="2:8" ht="15.5">
      <c r="B186" s="189"/>
      <c r="C186" s="16"/>
      <c r="D186" s="16"/>
      <c r="E186" s="16"/>
      <c r="F186" s="16"/>
      <c r="G186" s="16"/>
      <c r="H186" s="16"/>
    </row>
    <row r="187" spans="2:8" ht="15.5">
      <c r="B187" s="189"/>
      <c r="C187" s="16"/>
      <c r="D187" s="16"/>
      <c r="E187" s="16"/>
      <c r="F187" s="16"/>
      <c r="G187" s="16"/>
      <c r="H187" s="16"/>
    </row>
    <row r="188" spans="2:8" ht="15.5">
      <c r="B188" s="189"/>
      <c r="C188" s="16"/>
      <c r="D188" s="16"/>
      <c r="E188" s="16"/>
      <c r="F188" s="16"/>
      <c r="G188" s="16"/>
      <c r="H188" s="16"/>
    </row>
    <row r="189" spans="2:8" ht="15.5">
      <c r="B189" s="189"/>
      <c r="C189" s="16"/>
      <c r="D189" s="16"/>
      <c r="E189" s="16"/>
      <c r="F189" s="16"/>
      <c r="G189" s="16"/>
      <c r="H189" s="16"/>
    </row>
    <row r="190" spans="2:8" ht="15.5">
      <c r="B190" s="189"/>
      <c r="C190" s="16"/>
      <c r="D190" s="16"/>
      <c r="E190" s="16"/>
      <c r="F190" s="16"/>
      <c r="G190" s="16"/>
      <c r="H190" s="16"/>
    </row>
    <row r="191" spans="2:8" ht="15.5">
      <c r="B191" s="189"/>
      <c r="C191" s="16"/>
      <c r="D191" s="16"/>
      <c r="E191" s="16"/>
      <c r="F191" s="16"/>
      <c r="G191" s="16"/>
      <c r="H191" s="16"/>
    </row>
    <row r="192" spans="2:8" ht="15.5">
      <c r="B192" s="189"/>
      <c r="C192" s="16"/>
      <c r="D192" s="16"/>
      <c r="E192" s="16"/>
      <c r="F192" s="16"/>
      <c r="G192" s="16"/>
      <c r="H192" s="16"/>
    </row>
    <row r="193" spans="2:8" ht="15.5">
      <c r="B193" s="189"/>
      <c r="C193" s="16"/>
      <c r="D193" s="16"/>
      <c r="E193" s="16"/>
      <c r="F193" s="16"/>
      <c r="G193" s="16"/>
      <c r="H193" s="16"/>
    </row>
    <row r="194" spans="2:8" ht="15.5">
      <c r="B194" s="189"/>
      <c r="C194" s="16"/>
      <c r="D194" s="16"/>
      <c r="E194" s="16"/>
      <c r="F194" s="16"/>
      <c r="G194" s="16"/>
      <c r="H194" s="16"/>
    </row>
    <row r="195" spans="2:8" ht="15.5">
      <c r="B195" s="189"/>
      <c r="C195" s="16"/>
      <c r="D195" s="16"/>
      <c r="E195" s="16"/>
      <c r="F195" s="16"/>
      <c r="G195" s="16"/>
      <c r="H195" s="16"/>
    </row>
    <row r="196" spans="2:8" ht="15.5">
      <c r="B196" s="189"/>
      <c r="C196" s="16"/>
      <c r="D196" s="16"/>
      <c r="E196" s="16"/>
      <c r="F196" s="16"/>
      <c r="G196" s="16"/>
      <c r="H196" s="16"/>
    </row>
    <row r="197" spans="2:8" ht="15.5">
      <c r="B197" s="189"/>
      <c r="C197" s="16"/>
      <c r="D197" s="16"/>
      <c r="E197" s="16"/>
      <c r="F197" s="16"/>
      <c r="G197" s="16"/>
      <c r="H197" s="16"/>
    </row>
    <row r="198" spans="2:8" ht="15.5">
      <c r="B198" s="189"/>
      <c r="C198" s="16"/>
      <c r="D198" s="16"/>
      <c r="E198" s="16"/>
      <c r="F198" s="16"/>
      <c r="G198" s="16"/>
      <c r="H198" s="16"/>
    </row>
  </sheetData>
  <mergeCells count="95">
    <mergeCell ref="B161:D161"/>
    <mergeCell ref="B162:D162"/>
    <mergeCell ref="B163:D163"/>
    <mergeCell ref="B164:D164"/>
    <mergeCell ref="B155:D155"/>
    <mergeCell ref="B156:D156"/>
    <mergeCell ref="B157:D157"/>
    <mergeCell ref="B158:D158"/>
    <mergeCell ref="B159:D159"/>
    <mergeCell ref="B160:D160"/>
    <mergeCell ref="B154:D154"/>
    <mergeCell ref="B143:D143"/>
    <mergeCell ref="B144:D144"/>
    <mergeCell ref="B145:D145"/>
    <mergeCell ref="B146:D146"/>
    <mergeCell ref="B147:D147"/>
    <mergeCell ref="B148:D148"/>
    <mergeCell ref="B149:D149"/>
    <mergeCell ref="B150:D150"/>
    <mergeCell ref="B151:D151"/>
    <mergeCell ref="B152:D152"/>
    <mergeCell ref="B153:D153"/>
    <mergeCell ref="B142:D142"/>
    <mergeCell ref="B127:C127"/>
    <mergeCell ref="B128:C128"/>
    <mergeCell ref="B130:D130"/>
    <mergeCell ref="B131:C131"/>
    <mergeCell ref="B132:C132"/>
    <mergeCell ref="B134:D134"/>
    <mergeCell ref="B137:D137"/>
    <mergeCell ref="B138:D138"/>
    <mergeCell ref="B139:D139"/>
    <mergeCell ref="B140:D140"/>
    <mergeCell ref="B141:D141"/>
    <mergeCell ref="B126:C126"/>
    <mergeCell ref="B107:C107"/>
    <mergeCell ref="B110:D110"/>
    <mergeCell ref="B111:C111"/>
    <mergeCell ref="B113:D113"/>
    <mergeCell ref="B114:C114"/>
    <mergeCell ref="B115:C115"/>
    <mergeCell ref="B116:C116"/>
    <mergeCell ref="B118:D118"/>
    <mergeCell ref="B122:D122"/>
    <mergeCell ref="B125:D125"/>
    <mergeCell ref="B108:C108"/>
    <mergeCell ref="B106:C106"/>
    <mergeCell ref="B95:C95"/>
    <mergeCell ref="B96:C96"/>
    <mergeCell ref="B97:C97"/>
    <mergeCell ref="B98:C98"/>
    <mergeCell ref="B99:C99"/>
    <mergeCell ref="B100:C100"/>
    <mergeCell ref="B101:C101"/>
    <mergeCell ref="B102:C102"/>
    <mergeCell ref="B103:C103"/>
    <mergeCell ref="B104:C104"/>
    <mergeCell ref="B105:C105"/>
    <mergeCell ref="B94:C94"/>
    <mergeCell ref="B80:D80"/>
    <mergeCell ref="B81:C81"/>
    <mergeCell ref="B82:C82"/>
    <mergeCell ref="B83:C83"/>
    <mergeCell ref="B85:D85"/>
    <mergeCell ref="B88:C88"/>
    <mergeCell ref="B90:C90"/>
    <mergeCell ref="B91:C91"/>
    <mergeCell ref="B92:C92"/>
    <mergeCell ref="B93:C93"/>
    <mergeCell ref="B86:C86"/>
    <mergeCell ref="B87:C87"/>
    <mergeCell ref="B78:D78"/>
    <mergeCell ref="B51:D51"/>
    <mergeCell ref="B53:D53"/>
    <mergeCell ref="B56:D56"/>
    <mergeCell ref="B59:D59"/>
    <mergeCell ref="B61:D61"/>
    <mergeCell ref="B64:D64"/>
    <mergeCell ref="B66:D66"/>
    <mergeCell ref="B69:D69"/>
    <mergeCell ref="B71:D71"/>
    <mergeCell ref="B74:D74"/>
    <mergeCell ref="B76:D76"/>
    <mergeCell ref="B47:D47"/>
    <mergeCell ref="B8:D8"/>
    <mergeCell ref="B3:D3"/>
    <mergeCell ref="B15:D15"/>
    <mergeCell ref="B18:D18"/>
    <mergeCell ref="B24:D24"/>
    <mergeCell ref="B13:D13"/>
    <mergeCell ref="B27:D27"/>
    <mergeCell ref="B32:D32"/>
    <mergeCell ref="B34:D34"/>
    <mergeCell ref="B40:D40"/>
    <mergeCell ref="B42:D42"/>
  </mergeCells>
  <hyperlinks>
    <hyperlink ref="B6" r:id="rId1" xr:uid="{A3BF7F13-8B78-4A44-BA30-5ED96EE7E753}"/>
  </hyperlinks>
  <pageMargins left="0.7" right="0.7" top="0.75" bottom="0.75" header="0.3" footer="0.3"/>
  <pageSetup paperSize="9" scale="73" fitToHeight="0"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B2:L129"/>
  <sheetViews>
    <sheetView showGridLines="0" topLeftCell="A30" zoomScale="90" zoomScaleNormal="90" zoomScaleSheetLayoutView="85" workbookViewId="0">
      <selection activeCell="R21" sqref="A12:R21"/>
    </sheetView>
  </sheetViews>
  <sheetFormatPr defaultColWidth="9.1796875" defaultRowHeight="15.5"/>
  <cols>
    <col min="1" max="1" width="5" style="16" customWidth="1"/>
    <col min="2" max="2" width="4.7265625" style="16" customWidth="1"/>
    <col min="3" max="3" width="4.54296875" style="16" customWidth="1"/>
    <col min="4" max="4" width="60.54296875" style="16" customWidth="1"/>
    <col min="5" max="5" width="3.54296875" style="71" customWidth="1"/>
    <col min="6" max="6" width="12.54296875" style="38" customWidth="1"/>
    <col min="7" max="7" width="3.7265625" style="38" customWidth="1"/>
    <col min="8" max="8" width="12.54296875" style="38" customWidth="1"/>
    <col min="9" max="9" width="3.7265625" style="38" customWidth="1"/>
    <col min="10" max="10" width="12.7265625" style="17" customWidth="1"/>
    <col min="11" max="11" width="3.7265625" style="38" customWidth="1"/>
    <col min="12" max="12" width="12.54296875" style="38" customWidth="1"/>
    <col min="13" max="16384" width="9.1796875" style="16"/>
  </cols>
  <sheetData>
    <row r="2" spans="2:12" ht="20">
      <c r="B2" s="86" t="s">
        <v>3</v>
      </c>
    </row>
    <row r="3" spans="2:12">
      <c r="F3" s="197" t="s">
        <v>4</v>
      </c>
      <c r="G3" s="197"/>
      <c r="H3" s="197" t="s">
        <v>2</v>
      </c>
      <c r="J3" s="38"/>
      <c r="L3" s="197" t="s">
        <v>2</v>
      </c>
    </row>
    <row r="4" spans="2:12" s="74" customFormat="1" ht="31">
      <c r="F4" s="126" t="s">
        <v>5</v>
      </c>
      <c r="G4" s="197"/>
      <c r="H4" s="126" t="s">
        <v>5</v>
      </c>
      <c r="I4" s="197"/>
      <c r="J4" s="198" t="s">
        <v>6</v>
      </c>
      <c r="K4" s="197"/>
      <c r="L4" s="90" t="s">
        <v>7</v>
      </c>
    </row>
    <row r="5" spans="2:12">
      <c r="B5" s="28"/>
      <c r="E5" s="14"/>
      <c r="F5" s="254" t="s">
        <v>8</v>
      </c>
      <c r="G5" s="249"/>
      <c r="H5" s="261" t="s">
        <v>8</v>
      </c>
      <c r="I5" s="249"/>
      <c r="J5" s="261" t="s">
        <v>8</v>
      </c>
      <c r="K5" s="249"/>
      <c r="L5" s="249" t="s">
        <v>40</v>
      </c>
    </row>
    <row r="6" spans="2:12" s="28" customFormat="1">
      <c r="C6" s="28" t="s">
        <v>41</v>
      </c>
      <c r="E6" s="243"/>
      <c r="F6" s="239"/>
      <c r="G6" s="239"/>
      <c r="H6" s="239"/>
      <c r="I6" s="239"/>
      <c r="J6" s="258"/>
      <c r="K6" s="38"/>
      <c r="L6" s="262"/>
    </row>
    <row r="7" spans="2:12">
      <c r="B7" s="28"/>
      <c r="D7" s="16" t="s">
        <v>42</v>
      </c>
      <c r="L7" s="263"/>
    </row>
    <row r="8" spans="2:12">
      <c r="B8" s="28"/>
      <c r="D8" s="16" t="s">
        <v>43</v>
      </c>
      <c r="F8" s="17">
        <v>4.63</v>
      </c>
      <c r="G8" s="17"/>
      <c r="H8" s="17">
        <v>4.8600000000000003</v>
      </c>
      <c r="I8" s="17"/>
      <c r="J8" s="264">
        <v>0</v>
      </c>
      <c r="K8" s="17"/>
      <c r="L8" s="17">
        <f>H8+J8</f>
        <v>4.8600000000000003</v>
      </c>
    </row>
    <row r="9" spans="2:12">
      <c r="B9" s="28"/>
      <c r="D9" s="16" t="s">
        <v>44</v>
      </c>
      <c r="F9" s="17">
        <v>12.27</v>
      </c>
      <c r="G9" s="17"/>
      <c r="H9" s="17">
        <v>12.88</v>
      </c>
      <c r="I9" s="17"/>
      <c r="J9" s="17">
        <f>H9*0.2</f>
        <v>2.5760000000000005</v>
      </c>
      <c r="K9" s="17"/>
      <c r="L9" s="17">
        <f>H9+J9</f>
        <v>15.456000000000001</v>
      </c>
    </row>
    <row r="10" spans="2:12">
      <c r="B10" s="28"/>
      <c r="F10" s="17"/>
      <c r="G10" s="17"/>
      <c r="H10" s="17"/>
      <c r="I10" s="17"/>
      <c r="K10" s="17"/>
      <c r="L10" s="17"/>
    </row>
    <row r="11" spans="2:12">
      <c r="B11" s="28"/>
      <c r="D11" s="16" t="s">
        <v>45</v>
      </c>
      <c r="F11" s="17">
        <v>16.32</v>
      </c>
      <c r="G11" s="17"/>
      <c r="H11" s="17">
        <v>17.13</v>
      </c>
      <c r="I11" s="17"/>
      <c r="J11" s="264">
        <v>0</v>
      </c>
      <c r="K11" s="17"/>
      <c r="L11" s="17">
        <f>H11+J11</f>
        <v>17.13</v>
      </c>
    </row>
    <row r="12" spans="2:12">
      <c r="B12" s="28"/>
      <c r="D12" s="16" t="s">
        <v>44</v>
      </c>
      <c r="F12" s="17">
        <v>11.93</v>
      </c>
      <c r="G12" s="17"/>
      <c r="H12" s="17">
        <v>12.27</v>
      </c>
      <c r="I12" s="17"/>
      <c r="J12" s="17">
        <f>H12*0.2</f>
        <v>2.4540000000000002</v>
      </c>
      <c r="K12" s="17"/>
      <c r="L12" s="17">
        <f>H12+J12</f>
        <v>14.724</v>
      </c>
    </row>
    <row r="13" spans="2:12">
      <c r="B13" s="28"/>
      <c r="F13" s="17"/>
      <c r="G13" s="17"/>
      <c r="H13" s="17"/>
      <c r="I13" s="17"/>
      <c r="K13" s="17"/>
      <c r="L13" s="17"/>
    </row>
    <row r="14" spans="2:12">
      <c r="B14" s="28"/>
      <c r="D14" s="16" t="s">
        <v>46</v>
      </c>
      <c r="F14" s="17">
        <v>67.55</v>
      </c>
      <c r="G14" s="17"/>
      <c r="H14" s="17">
        <v>70.930000000000007</v>
      </c>
      <c r="I14" s="17"/>
      <c r="J14" s="264">
        <v>0</v>
      </c>
      <c r="K14" s="17"/>
      <c r="L14" s="17">
        <f>H14+J14</f>
        <v>70.930000000000007</v>
      </c>
    </row>
    <row r="15" spans="2:12">
      <c r="B15" s="28"/>
      <c r="D15" s="16" t="s">
        <v>44</v>
      </c>
      <c r="F15" s="17">
        <v>12.27</v>
      </c>
      <c r="G15" s="17"/>
      <c r="H15" s="17">
        <v>12.88</v>
      </c>
      <c r="I15" s="17"/>
      <c r="J15" s="17">
        <f>H15*0.2</f>
        <v>2.5760000000000005</v>
      </c>
      <c r="K15" s="17"/>
      <c r="L15" s="17">
        <f>H15+J15</f>
        <v>15.456000000000001</v>
      </c>
    </row>
    <row r="16" spans="2:12">
      <c r="B16" s="28"/>
      <c r="F16" s="17"/>
      <c r="G16" s="17"/>
      <c r="H16" s="17"/>
      <c r="I16" s="17"/>
      <c r="K16" s="17"/>
      <c r="L16" s="265"/>
    </row>
    <row r="17" spans="2:12">
      <c r="B17" s="28"/>
      <c r="D17" s="16" t="s">
        <v>47</v>
      </c>
      <c r="F17" s="17"/>
      <c r="G17" s="17"/>
      <c r="H17" s="17"/>
      <c r="I17" s="17"/>
      <c r="K17" s="17"/>
      <c r="L17" s="265"/>
    </row>
    <row r="18" spans="2:12">
      <c r="B18" s="28"/>
      <c r="D18" s="16" t="s">
        <v>48</v>
      </c>
      <c r="F18" s="17"/>
      <c r="G18" s="17"/>
      <c r="H18" s="17"/>
      <c r="I18" s="17"/>
      <c r="K18" s="17"/>
      <c r="L18" s="265"/>
    </row>
    <row r="19" spans="2:12">
      <c r="F19" s="17"/>
      <c r="G19" s="17"/>
      <c r="H19" s="17"/>
      <c r="I19" s="17"/>
      <c r="K19" s="17"/>
      <c r="L19" s="17"/>
    </row>
    <row r="20" spans="2:12" hidden="1">
      <c r="C20" s="16" t="s">
        <v>49</v>
      </c>
      <c r="F20" s="17">
        <v>216.11</v>
      </c>
      <c r="G20" s="17"/>
      <c r="H20" s="17"/>
      <c r="I20" s="17"/>
      <c r="J20" s="17">
        <f>H20*0.2</f>
        <v>0</v>
      </c>
      <c r="K20" s="17"/>
      <c r="L20" s="17">
        <f>H20+J20</f>
        <v>0</v>
      </c>
    </row>
    <row r="21" spans="2:12">
      <c r="F21" s="17"/>
      <c r="G21" s="17"/>
      <c r="H21" s="17"/>
      <c r="I21" s="17"/>
      <c r="K21" s="17"/>
      <c r="L21" s="17"/>
    </row>
    <row r="22" spans="2:12">
      <c r="C22" s="16" t="s">
        <v>50</v>
      </c>
      <c r="F22" s="17"/>
      <c r="G22" s="17"/>
      <c r="H22" s="17"/>
      <c r="I22" s="17"/>
      <c r="J22" s="17" t="s">
        <v>19</v>
      </c>
      <c r="K22" s="17"/>
      <c r="L22" s="17"/>
    </row>
    <row r="23" spans="2:12">
      <c r="D23" s="16" t="s">
        <v>51</v>
      </c>
      <c r="F23" s="17">
        <v>12.27</v>
      </c>
      <c r="G23" s="17"/>
      <c r="H23" s="17">
        <v>12.88</v>
      </c>
      <c r="I23" s="17"/>
      <c r="J23" s="17">
        <f>H23*0.2</f>
        <v>2.5760000000000005</v>
      </c>
      <c r="K23" s="17"/>
      <c r="L23" s="17">
        <f>H23+J23</f>
        <v>15.456000000000001</v>
      </c>
    </row>
    <row r="24" spans="2:12">
      <c r="F24" s="17"/>
      <c r="G24" s="17"/>
      <c r="H24" s="17"/>
      <c r="I24" s="17"/>
      <c r="K24" s="17"/>
      <c r="L24" s="17"/>
    </row>
    <row r="25" spans="2:12">
      <c r="C25" s="16" t="s">
        <v>52</v>
      </c>
      <c r="F25" s="17"/>
      <c r="G25" s="17"/>
      <c r="H25" s="17"/>
      <c r="I25" s="17"/>
      <c r="K25" s="17"/>
      <c r="L25" s="17"/>
    </row>
    <row r="26" spans="2:12">
      <c r="C26" s="16" t="s">
        <v>53</v>
      </c>
      <c r="F26" s="17">
        <v>22.46</v>
      </c>
      <c r="G26" s="17"/>
      <c r="H26" s="17">
        <v>23.58</v>
      </c>
      <c r="I26" s="17"/>
      <c r="J26" s="17">
        <f>H26*0.2</f>
        <v>4.7160000000000002</v>
      </c>
      <c r="K26" s="46"/>
      <c r="L26" s="17">
        <f>H26+J26</f>
        <v>28.295999999999999</v>
      </c>
    </row>
    <row r="27" spans="2:12">
      <c r="F27" s="17"/>
      <c r="G27" s="17"/>
      <c r="H27" s="17"/>
      <c r="I27" s="17"/>
      <c r="J27" s="17" t="s">
        <v>10</v>
      </c>
      <c r="K27" s="17"/>
      <c r="L27" s="17"/>
    </row>
    <row r="28" spans="2:12">
      <c r="C28" s="16" t="s">
        <v>54</v>
      </c>
      <c r="F28" s="17"/>
      <c r="G28" s="17"/>
      <c r="H28" s="17"/>
      <c r="I28" s="37"/>
      <c r="J28" s="46"/>
      <c r="K28" s="17"/>
      <c r="L28" s="37"/>
    </row>
    <row r="29" spans="2:12">
      <c r="C29" s="16" t="s">
        <v>53</v>
      </c>
      <c r="F29" s="17">
        <v>19.850000000000001</v>
      </c>
      <c r="G29" s="17"/>
      <c r="H29" s="17">
        <v>20.84</v>
      </c>
      <c r="I29" s="37"/>
      <c r="J29" s="17">
        <f>H29*0.2</f>
        <v>4.1680000000000001</v>
      </c>
      <c r="K29" s="46"/>
      <c r="L29" s="17">
        <f>H29+J29</f>
        <v>25.007999999999999</v>
      </c>
    </row>
    <row r="30" spans="2:12">
      <c r="F30" s="37"/>
      <c r="G30" s="37"/>
      <c r="H30" s="17"/>
      <c r="I30" s="37"/>
      <c r="K30" s="17"/>
      <c r="L30" s="37"/>
    </row>
    <row r="31" spans="2:12">
      <c r="C31" s="346" t="s">
        <v>55</v>
      </c>
      <c r="D31" s="346"/>
      <c r="F31" s="17"/>
      <c r="G31" s="17"/>
      <c r="H31" s="17"/>
      <c r="I31" s="17"/>
      <c r="J31" s="17" t="s">
        <v>10</v>
      </c>
      <c r="K31" s="17"/>
      <c r="L31" s="17"/>
    </row>
    <row r="32" spans="2:12">
      <c r="C32" s="89"/>
      <c r="F32" s="17"/>
      <c r="G32" s="17"/>
      <c r="H32" s="17"/>
      <c r="I32" s="17"/>
      <c r="K32" s="17"/>
      <c r="L32" s="17"/>
    </row>
    <row r="33" spans="3:12">
      <c r="C33" s="16" t="s">
        <v>56</v>
      </c>
      <c r="F33" s="17"/>
      <c r="G33" s="17"/>
      <c r="H33" s="17"/>
      <c r="I33" s="17"/>
      <c r="J33" s="17" t="s">
        <v>10</v>
      </c>
      <c r="K33" s="17"/>
      <c r="L33" s="17"/>
    </row>
    <row r="34" spans="3:12">
      <c r="D34" s="16" t="s">
        <v>57</v>
      </c>
      <c r="F34" s="17">
        <v>19.27</v>
      </c>
      <c r="G34" s="17"/>
      <c r="H34" s="17">
        <v>20.23</v>
      </c>
      <c r="I34" s="17"/>
      <c r="J34" s="17">
        <f>H34*0.2</f>
        <v>4.0460000000000003</v>
      </c>
      <c r="K34" s="17"/>
      <c r="L34" s="17">
        <f>H34+J34</f>
        <v>24.276</v>
      </c>
    </row>
    <row r="35" spans="3:12">
      <c r="J35" s="17" t="s">
        <v>10</v>
      </c>
      <c r="L35" s="16"/>
    </row>
    <row r="36" spans="3:12">
      <c r="J36" s="17" t="s">
        <v>10</v>
      </c>
      <c r="L36" s="16"/>
    </row>
    <row r="37" spans="3:12">
      <c r="L37" s="16"/>
    </row>
    <row r="38" spans="3:12">
      <c r="C38" s="28"/>
      <c r="E38" s="16"/>
      <c r="F38" s="239"/>
      <c r="G38" s="239"/>
      <c r="K38" s="239"/>
    </row>
    <row r="39" spans="3:12">
      <c r="C39" s="266"/>
      <c r="H39" s="239"/>
      <c r="I39" s="239"/>
      <c r="K39" s="239"/>
      <c r="L39" s="239"/>
    </row>
    <row r="45" spans="3:12">
      <c r="F45" s="16"/>
      <c r="G45" s="16"/>
      <c r="H45" s="16"/>
      <c r="I45" s="16"/>
      <c r="J45" s="16"/>
      <c r="K45" s="16"/>
      <c r="L45" s="16"/>
    </row>
    <row r="46" spans="3:12">
      <c r="F46" s="16"/>
      <c r="G46" s="16"/>
      <c r="H46" s="16"/>
      <c r="I46" s="16"/>
      <c r="J46" s="16"/>
      <c r="K46" s="16"/>
      <c r="L46" s="16"/>
    </row>
    <row r="47" spans="3:12">
      <c r="F47" s="16"/>
      <c r="G47" s="16"/>
      <c r="H47" s="16"/>
      <c r="I47" s="16"/>
      <c r="J47" s="16"/>
      <c r="K47" s="16"/>
      <c r="L47" s="16"/>
    </row>
    <row r="48" spans="3:12">
      <c r="F48" s="16"/>
      <c r="G48" s="16"/>
      <c r="H48" s="16"/>
      <c r="I48" s="16"/>
      <c r="J48" s="16"/>
      <c r="K48" s="16"/>
      <c r="L48" s="16"/>
    </row>
    <row r="49" spans="6:12">
      <c r="F49" s="16"/>
      <c r="G49" s="16"/>
      <c r="H49" s="16"/>
      <c r="I49" s="16"/>
      <c r="J49" s="16"/>
      <c r="K49" s="16"/>
      <c r="L49" s="16"/>
    </row>
    <row r="50" spans="6:12">
      <c r="F50" s="16"/>
      <c r="G50" s="16"/>
      <c r="H50" s="16"/>
      <c r="I50" s="16"/>
      <c r="J50" s="16"/>
      <c r="K50" s="16"/>
      <c r="L50" s="16"/>
    </row>
    <row r="51" spans="6:12">
      <c r="F51" s="16"/>
      <c r="G51" s="16"/>
      <c r="H51" s="16"/>
      <c r="I51" s="16"/>
      <c r="J51" s="16"/>
      <c r="K51" s="16"/>
      <c r="L51" s="16"/>
    </row>
    <row r="52" spans="6:12">
      <c r="F52" s="16"/>
      <c r="G52" s="16"/>
      <c r="H52" s="16"/>
      <c r="I52" s="16"/>
      <c r="J52" s="16"/>
      <c r="K52" s="16"/>
      <c r="L52" s="16"/>
    </row>
    <row r="53" spans="6:12">
      <c r="F53" s="16"/>
      <c r="G53" s="16"/>
      <c r="H53" s="16"/>
      <c r="I53" s="16"/>
      <c r="J53" s="16"/>
      <c r="K53" s="16"/>
      <c r="L53" s="16"/>
    </row>
    <row r="54" spans="6:12">
      <c r="F54" s="16"/>
      <c r="G54" s="16"/>
      <c r="H54" s="16"/>
      <c r="I54" s="16"/>
      <c r="J54" s="16"/>
      <c r="K54" s="16"/>
      <c r="L54" s="16"/>
    </row>
    <row r="55" spans="6:12">
      <c r="F55" s="16"/>
      <c r="G55" s="16"/>
      <c r="H55" s="16"/>
      <c r="I55" s="16"/>
      <c r="J55" s="16"/>
      <c r="K55" s="16"/>
      <c r="L55" s="16"/>
    </row>
    <row r="56" spans="6:12">
      <c r="F56" s="16"/>
      <c r="G56" s="16"/>
      <c r="H56" s="16"/>
      <c r="I56" s="16"/>
      <c r="J56" s="16"/>
      <c r="K56" s="16"/>
      <c r="L56" s="16"/>
    </row>
    <row r="57" spans="6:12">
      <c r="F57" s="16"/>
      <c r="G57" s="16"/>
      <c r="H57" s="16"/>
      <c r="I57" s="16"/>
      <c r="J57" s="16"/>
      <c r="K57" s="16"/>
      <c r="L57" s="16"/>
    </row>
    <row r="58" spans="6:12">
      <c r="F58" s="16"/>
      <c r="G58" s="16"/>
      <c r="H58" s="16"/>
      <c r="I58" s="16"/>
      <c r="J58" s="16"/>
      <c r="K58" s="16"/>
      <c r="L58" s="16"/>
    </row>
    <row r="59" spans="6:12">
      <c r="F59" s="16"/>
      <c r="G59" s="16"/>
      <c r="H59" s="16"/>
      <c r="I59" s="16"/>
      <c r="J59" s="16"/>
      <c r="K59" s="16"/>
      <c r="L59" s="16"/>
    </row>
    <row r="60" spans="6:12">
      <c r="F60" s="16"/>
      <c r="G60" s="16"/>
      <c r="H60" s="16"/>
      <c r="I60" s="16"/>
      <c r="J60" s="16"/>
      <c r="K60" s="16"/>
      <c r="L60" s="16"/>
    </row>
    <row r="61" spans="6:12">
      <c r="F61" s="16"/>
      <c r="G61" s="16"/>
      <c r="H61" s="16"/>
      <c r="I61" s="16"/>
      <c r="J61" s="16"/>
      <c r="K61" s="16"/>
      <c r="L61" s="16"/>
    </row>
    <row r="62" spans="6:12">
      <c r="F62" s="16"/>
      <c r="G62" s="16"/>
      <c r="H62" s="16"/>
      <c r="I62" s="16"/>
      <c r="J62" s="16"/>
      <c r="K62" s="16"/>
      <c r="L62" s="16"/>
    </row>
    <row r="63" spans="6:12">
      <c r="F63" s="16"/>
      <c r="G63" s="16"/>
      <c r="H63" s="16"/>
      <c r="I63" s="16"/>
      <c r="J63" s="16"/>
      <c r="K63" s="16"/>
      <c r="L63" s="16"/>
    </row>
    <row r="64" spans="6:12">
      <c r="F64" s="16"/>
      <c r="G64" s="16"/>
      <c r="H64" s="16"/>
      <c r="I64" s="16"/>
      <c r="J64" s="16"/>
      <c r="K64" s="16"/>
      <c r="L64" s="16"/>
    </row>
    <row r="65" spans="6:12">
      <c r="F65" s="16"/>
      <c r="G65" s="16"/>
      <c r="H65" s="16"/>
      <c r="I65" s="16"/>
      <c r="J65" s="16"/>
      <c r="K65" s="16"/>
      <c r="L65" s="16"/>
    </row>
    <row r="66" spans="6:12">
      <c r="F66" s="16"/>
      <c r="G66" s="16"/>
      <c r="H66" s="16"/>
      <c r="I66" s="16"/>
      <c r="J66" s="16"/>
      <c r="K66" s="16"/>
      <c r="L66" s="16"/>
    </row>
    <row r="67" spans="6:12">
      <c r="F67" s="16"/>
      <c r="G67" s="16"/>
      <c r="H67" s="16"/>
      <c r="I67" s="16"/>
      <c r="J67" s="16"/>
      <c r="K67" s="16"/>
      <c r="L67" s="16"/>
    </row>
    <row r="68" spans="6:12">
      <c r="F68" s="16"/>
      <c r="G68" s="16"/>
      <c r="H68" s="16"/>
      <c r="I68" s="16"/>
      <c r="J68" s="16"/>
      <c r="K68" s="16"/>
      <c r="L68" s="16"/>
    </row>
    <row r="69" spans="6:12">
      <c r="F69" s="16"/>
      <c r="G69" s="16"/>
      <c r="H69" s="16"/>
      <c r="I69" s="16"/>
      <c r="J69" s="16"/>
      <c r="K69" s="16"/>
      <c r="L69" s="16"/>
    </row>
    <row r="70" spans="6:12">
      <c r="F70" s="16"/>
      <c r="G70" s="16"/>
      <c r="H70" s="16"/>
      <c r="I70" s="16"/>
      <c r="J70" s="16"/>
      <c r="K70" s="16"/>
      <c r="L70" s="16"/>
    </row>
    <row r="71" spans="6:12">
      <c r="F71" s="16"/>
      <c r="G71" s="16"/>
      <c r="H71" s="16"/>
      <c r="I71" s="16"/>
      <c r="J71" s="16"/>
      <c r="K71" s="16"/>
      <c r="L71" s="16"/>
    </row>
    <row r="72" spans="6:12">
      <c r="F72" s="16"/>
      <c r="G72" s="16"/>
      <c r="H72" s="16"/>
      <c r="I72" s="16"/>
      <c r="J72" s="16"/>
      <c r="K72" s="16"/>
      <c r="L72" s="16"/>
    </row>
    <row r="73" spans="6:12">
      <c r="F73" s="16"/>
      <c r="G73" s="16"/>
      <c r="H73" s="16"/>
      <c r="I73" s="16"/>
      <c r="J73" s="16"/>
      <c r="K73" s="16"/>
      <c r="L73" s="16"/>
    </row>
    <row r="74" spans="6:12">
      <c r="F74" s="16"/>
      <c r="G74" s="16"/>
      <c r="H74" s="16"/>
      <c r="I74" s="16"/>
      <c r="J74" s="16"/>
      <c r="K74" s="16"/>
      <c r="L74" s="16"/>
    </row>
    <row r="75" spans="6:12">
      <c r="F75" s="16"/>
      <c r="G75" s="16"/>
      <c r="H75" s="16"/>
      <c r="I75" s="16"/>
      <c r="J75" s="16"/>
      <c r="K75" s="16"/>
      <c r="L75" s="16"/>
    </row>
    <row r="76" spans="6:12">
      <c r="F76" s="16"/>
      <c r="G76" s="16"/>
      <c r="H76" s="16"/>
      <c r="I76" s="16"/>
      <c r="J76" s="16"/>
      <c r="K76" s="16"/>
      <c r="L76" s="16"/>
    </row>
    <row r="77" spans="6:12">
      <c r="K77" s="16"/>
      <c r="L77" s="16"/>
    </row>
    <row r="78" spans="6:12">
      <c r="K78" s="16"/>
      <c r="L78" s="16"/>
    </row>
    <row r="79" spans="6:12">
      <c r="K79" s="16"/>
      <c r="L79" s="16"/>
    </row>
    <row r="80" spans="6:12">
      <c r="K80" s="16"/>
      <c r="L80" s="16"/>
    </row>
    <row r="81" spans="5:12">
      <c r="K81" s="16"/>
      <c r="L81" s="16"/>
    </row>
    <row r="82" spans="5:12">
      <c r="K82" s="16"/>
      <c r="L82" s="16"/>
    </row>
    <row r="83" spans="5:12">
      <c r="K83" s="16"/>
      <c r="L83" s="16"/>
    </row>
    <row r="84" spans="5:12">
      <c r="K84" s="16"/>
      <c r="L84" s="16"/>
    </row>
    <row r="85" spans="5:12">
      <c r="K85" s="16"/>
      <c r="L85" s="16"/>
    </row>
    <row r="86" spans="5:12">
      <c r="K86" s="16"/>
      <c r="L86" s="16"/>
    </row>
    <row r="87" spans="5:12">
      <c r="K87" s="16"/>
      <c r="L87" s="16"/>
    </row>
    <row r="88" spans="5:12">
      <c r="K88" s="16"/>
      <c r="L88" s="16"/>
    </row>
    <row r="89" spans="5:12">
      <c r="K89" s="16"/>
      <c r="L89" s="16"/>
    </row>
    <row r="90" spans="5:12">
      <c r="K90" s="16"/>
      <c r="L90" s="16"/>
    </row>
    <row r="91" spans="5:12">
      <c r="K91" s="16"/>
      <c r="L91" s="16"/>
    </row>
    <row r="95" spans="5:12">
      <c r="E95" s="16"/>
      <c r="F95" s="16"/>
      <c r="G95" s="16"/>
      <c r="H95" s="16"/>
      <c r="I95" s="16"/>
      <c r="K95" s="16"/>
      <c r="L95" s="16"/>
    </row>
    <row r="96" spans="5:12">
      <c r="E96" s="16"/>
      <c r="F96" s="16"/>
      <c r="G96" s="16"/>
      <c r="H96" s="16"/>
      <c r="I96" s="16"/>
      <c r="K96" s="16"/>
      <c r="L96" s="16"/>
    </row>
    <row r="97" spans="10:10" s="16" customFormat="1">
      <c r="J97" s="17"/>
    </row>
    <row r="101" spans="10:10" s="16" customFormat="1">
      <c r="J101" s="17"/>
    </row>
    <row r="107" spans="10:10" s="16" customFormat="1">
      <c r="J107" s="17"/>
    </row>
    <row r="108" spans="10:10" s="16" customFormat="1">
      <c r="J108" s="17"/>
    </row>
    <row r="109" spans="10:10" s="16" customFormat="1">
      <c r="J109" s="17"/>
    </row>
    <row r="110" spans="10:10" s="16" customFormat="1">
      <c r="J110" s="17"/>
    </row>
    <row r="111" spans="10:10" s="16" customFormat="1">
      <c r="J111" s="17"/>
    </row>
    <row r="113" spans="10:10" s="16" customFormat="1">
      <c r="J113" s="17"/>
    </row>
    <row r="114" spans="10:10" s="16" customFormat="1">
      <c r="J114" s="17"/>
    </row>
    <row r="115" spans="10:10" s="16" customFormat="1">
      <c r="J115" s="17"/>
    </row>
    <row r="116" spans="10:10" s="16" customFormat="1">
      <c r="J116" s="17"/>
    </row>
    <row r="117" spans="10:10" s="16" customFormat="1">
      <c r="J117" s="17"/>
    </row>
    <row r="118" spans="10:10" s="16" customFormat="1">
      <c r="J118" s="17"/>
    </row>
    <row r="119" spans="10:10" s="16" customFormat="1">
      <c r="J119" s="17"/>
    </row>
    <row r="120" spans="10:10" s="16" customFormat="1">
      <c r="J120" s="17"/>
    </row>
    <row r="121" spans="10:10" s="16" customFormat="1">
      <c r="J121" s="17"/>
    </row>
    <row r="122" spans="10:10" s="16" customFormat="1">
      <c r="J122" s="17"/>
    </row>
    <row r="123" spans="10:10" s="16" customFormat="1">
      <c r="J123" s="17"/>
    </row>
    <row r="124" spans="10:10" s="16" customFormat="1">
      <c r="J124" s="17"/>
    </row>
    <row r="125" spans="10:10" s="16" customFormat="1">
      <c r="J125" s="17"/>
    </row>
    <row r="126" spans="10:10" s="16" customFormat="1">
      <c r="J126" s="17"/>
    </row>
    <row r="127" spans="10:10" s="16" customFormat="1">
      <c r="J127" s="17"/>
    </row>
    <row r="128" spans="10:10" s="16" customFormat="1">
      <c r="J128" s="17"/>
    </row>
    <row r="129" spans="10:10" s="16" customFormat="1">
      <c r="J129" s="17"/>
    </row>
  </sheetData>
  <mergeCells count="1">
    <mergeCell ref="C31:D31"/>
  </mergeCells>
  <phoneticPr fontId="3" type="noConversion"/>
  <printOptions horizontalCentered="1"/>
  <pageMargins left="0.74803149606299213" right="0.74803149606299213" top="0.98425196850393704" bottom="0.98425196850393704" header="0.51181102362204722" footer="0.51181102362204722"/>
  <pageSetup paperSize="9" scale="68" firstPageNumber="80" orientation="landscape" useFirstPageNumber="1" r:id="rId1"/>
  <headerFooter alignWithMargins="0">
    <oddFooter>&amp;C&amp;"Gill Sans MT Light,Regular"Page 12.3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B2:J69"/>
  <sheetViews>
    <sheetView showGridLines="0" zoomScale="80" zoomScaleNormal="80" zoomScaleSheetLayoutView="85" workbookViewId="0">
      <pane xSplit="3" ySplit="5" topLeftCell="D6" activePane="bottomRight" state="frozen"/>
      <selection pane="topRight" activeCell="D1" sqref="D1"/>
      <selection pane="bottomLeft" activeCell="A6" sqref="A6"/>
      <selection pane="bottomRight" activeCell="B85" sqref="B85"/>
    </sheetView>
  </sheetViews>
  <sheetFormatPr defaultColWidth="9.1796875" defaultRowHeight="15.5"/>
  <cols>
    <col min="1" max="1" width="1.81640625" style="16" customWidth="1"/>
    <col min="2" max="2" width="57.26953125" style="16" customWidth="1"/>
    <col min="3" max="3" width="3.7265625" style="16" customWidth="1"/>
    <col min="4" max="6" width="23.54296875" style="16" customWidth="1"/>
    <col min="7" max="7" width="3.7265625" style="16" customWidth="1"/>
    <col min="8" max="10" width="23.7265625" style="74" customWidth="1"/>
    <col min="11" max="16384" width="9.1796875" style="16"/>
  </cols>
  <sheetData>
    <row r="2" spans="2:10" ht="20">
      <c r="B2" s="86" t="s">
        <v>58</v>
      </c>
      <c r="E2" s="270"/>
      <c r="I2" s="74" t="s">
        <v>59</v>
      </c>
    </row>
    <row r="4" spans="2:10" ht="22.5" customHeight="1">
      <c r="D4" s="347" t="s">
        <v>4</v>
      </c>
      <c r="E4" s="347"/>
      <c r="F4" s="347"/>
      <c r="H4" s="347" t="s">
        <v>2</v>
      </c>
      <c r="I4" s="347"/>
      <c r="J4" s="347"/>
    </row>
    <row r="5" spans="2:10" s="83" customFormat="1" ht="31">
      <c r="B5" s="97" t="s">
        <v>60</v>
      </c>
      <c r="C5" s="189"/>
      <c r="D5" s="90" t="s">
        <v>61</v>
      </c>
      <c r="E5" s="90" t="s">
        <v>62</v>
      </c>
      <c r="F5" s="90" t="s">
        <v>63</v>
      </c>
      <c r="G5" s="189"/>
      <c r="H5" s="90" t="s">
        <v>61</v>
      </c>
      <c r="I5" s="90" t="s">
        <v>62</v>
      </c>
      <c r="J5" s="90" t="s">
        <v>63</v>
      </c>
    </row>
    <row r="6" spans="2:10">
      <c r="B6" s="88" t="s">
        <v>64</v>
      </c>
      <c r="D6" s="85" t="s">
        <v>65</v>
      </c>
      <c r="E6" s="85" t="s">
        <v>66</v>
      </c>
      <c r="F6" s="85" t="s">
        <v>67</v>
      </c>
      <c r="H6" s="85" t="s">
        <v>68</v>
      </c>
      <c r="I6" s="85" t="s">
        <v>69</v>
      </c>
      <c r="J6" s="85" t="s">
        <v>70</v>
      </c>
    </row>
    <row r="7" spans="2:10">
      <c r="B7" s="132" t="s">
        <v>71</v>
      </c>
      <c r="D7" s="85" t="s">
        <v>72</v>
      </c>
      <c r="E7" s="85" t="s">
        <v>67</v>
      </c>
      <c r="F7" s="85" t="s">
        <v>73</v>
      </c>
      <c r="H7" s="85" t="s">
        <v>74</v>
      </c>
      <c r="I7" s="85" t="s">
        <v>70</v>
      </c>
      <c r="J7" s="85" t="s">
        <v>75</v>
      </c>
    </row>
    <row r="8" spans="2:10">
      <c r="B8" s="132" t="s">
        <v>76</v>
      </c>
      <c r="D8" s="85" t="s">
        <v>77</v>
      </c>
      <c r="E8" s="85" t="s">
        <v>78</v>
      </c>
      <c r="F8" s="85" t="s">
        <v>79</v>
      </c>
      <c r="H8" s="85" t="s">
        <v>80</v>
      </c>
      <c r="I8" s="85" t="s">
        <v>81</v>
      </c>
      <c r="J8" s="85" t="s">
        <v>82</v>
      </c>
    </row>
    <row r="9" spans="2:10">
      <c r="B9" s="132" t="s">
        <v>83</v>
      </c>
      <c r="D9" s="85" t="s">
        <v>84</v>
      </c>
      <c r="E9" s="85" t="s">
        <v>85</v>
      </c>
      <c r="F9" s="85" t="s">
        <v>86</v>
      </c>
      <c r="H9" s="85" t="s">
        <v>87</v>
      </c>
      <c r="I9" s="85" t="s">
        <v>88</v>
      </c>
      <c r="J9" s="85" t="s">
        <v>89</v>
      </c>
    </row>
    <row r="10" spans="2:10">
      <c r="B10" s="132" t="s">
        <v>90</v>
      </c>
      <c r="D10" s="85" t="s">
        <v>91</v>
      </c>
      <c r="E10" s="85" t="s">
        <v>92</v>
      </c>
      <c r="F10" s="85" t="s">
        <v>93</v>
      </c>
      <c r="H10" s="85" t="s">
        <v>94</v>
      </c>
      <c r="I10" s="85" t="s">
        <v>95</v>
      </c>
      <c r="J10" s="85" t="s">
        <v>96</v>
      </c>
    </row>
    <row r="11" spans="2:10" ht="31">
      <c r="B11" s="132" t="s">
        <v>97</v>
      </c>
      <c r="D11" s="85" t="s">
        <v>98</v>
      </c>
      <c r="E11" s="85" t="s">
        <v>99</v>
      </c>
      <c r="F11" s="85" t="s">
        <v>99</v>
      </c>
      <c r="H11" s="85" t="s">
        <v>100</v>
      </c>
      <c r="I11" s="85" t="s">
        <v>100</v>
      </c>
      <c r="J11" s="85" t="s">
        <v>100</v>
      </c>
    </row>
    <row r="12" spans="2:10" ht="16" customHeight="1">
      <c r="B12" s="337" t="s">
        <v>101</v>
      </c>
      <c r="C12" s="337"/>
      <c r="D12" s="341" t="s">
        <v>101</v>
      </c>
      <c r="E12" s="341"/>
      <c r="F12" s="341"/>
      <c r="H12" s="348"/>
      <c r="I12" s="348"/>
      <c r="J12" s="348"/>
    </row>
    <row r="13" spans="2:10" ht="31" customHeight="1">
      <c r="B13" s="189"/>
      <c r="C13" s="189"/>
      <c r="D13" s="83"/>
      <c r="E13" s="83"/>
      <c r="H13" s="83"/>
      <c r="I13" s="83"/>
    </row>
    <row r="14" spans="2:10">
      <c r="B14" s="84" t="s">
        <v>102</v>
      </c>
      <c r="C14" s="189"/>
      <c r="D14" s="83"/>
      <c r="E14" s="83"/>
      <c r="F14" s="83"/>
      <c r="H14" s="83"/>
      <c r="I14" s="83"/>
      <c r="J14" s="83"/>
    </row>
    <row r="15" spans="2:10" s="189" customFormat="1" ht="31">
      <c r="B15" s="97" t="s">
        <v>103</v>
      </c>
      <c r="D15" s="90" t="s">
        <v>61</v>
      </c>
      <c r="E15" s="90" t="s">
        <v>62</v>
      </c>
      <c r="F15" s="90" t="s">
        <v>63</v>
      </c>
      <c r="H15" s="90" t="s">
        <v>61</v>
      </c>
      <c r="I15" s="90" t="s">
        <v>62</v>
      </c>
      <c r="J15" s="90" t="s">
        <v>63</v>
      </c>
    </row>
    <row r="16" spans="2:10" s="189" customFormat="1" ht="46.5">
      <c r="B16" s="132" t="s">
        <v>104</v>
      </c>
      <c r="D16" s="147" t="s">
        <v>105</v>
      </c>
      <c r="E16" s="85" t="s">
        <v>98</v>
      </c>
      <c r="F16" s="85" t="s">
        <v>98</v>
      </c>
      <c r="H16" s="147" t="s">
        <v>106</v>
      </c>
      <c r="I16" s="85" t="s">
        <v>98</v>
      </c>
      <c r="J16" s="85" t="s">
        <v>98</v>
      </c>
    </row>
    <row r="17" spans="2:10">
      <c r="B17" s="132" t="s">
        <v>107</v>
      </c>
      <c r="C17" s="189"/>
      <c r="D17" s="85" t="s">
        <v>108</v>
      </c>
      <c r="E17" s="85" t="s">
        <v>109</v>
      </c>
      <c r="F17" s="85" t="s">
        <v>110</v>
      </c>
      <c r="H17" s="85" t="s">
        <v>111</v>
      </c>
      <c r="I17" s="85" t="s">
        <v>112</v>
      </c>
      <c r="J17" s="85" t="s">
        <v>113</v>
      </c>
    </row>
    <row r="18" spans="2:10">
      <c r="B18" s="132" t="s">
        <v>114</v>
      </c>
      <c r="C18" s="189"/>
      <c r="D18" s="85" t="s">
        <v>115</v>
      </c>
      <c r="E18" s="85" t="s">
        <v>116</v>
      </c>
      <c r="F18" s="85" t="s">
        <v>117</v>
      </c>
      <c r="H18" s="85" t="s">
        <v>118</v>
      </c>
      <c r="I18" s="85" t="s">
        <v>119</v>
      </c>
      <c r="J18" s="85" t="s">
        <v>120</v>
      </c>
    </row>
    <row r="19" spans="2:10">
      <c r="B19" s="132" t="s">
        <v>121</v>
      </c>
      <c r="C19" s="189"/>
      <c r="D19" s="85" t="s">
        <v>122</v>
      </c>
      <c r="E19" s="85" t="s">
        <v>123</v>
      </c>
      <c r="F19" s="85" t="s">
        <v>124</v>
      </c>
      <c r="H19" s="85" t="s">
        <v>125</v>
      </c>
      <c r="I19" s="85" t="s">
        <v>126</v>
      </c>
      <c r="J19" s="85" t="s">
        <v>127</v>
      </c>
    </row>
    <row r="20" spans="2:10" ht="31">
      <c r="B20" s="132" t="s">
        <v>128</v>
      </c>
      <c r="C20" s="189"/>
      <c r="D20" s="85" t="s">
        <v>98</v>
      </c>
      <c r="E20" s="85" t="s">
        <v>99</v>
      </c>
      <c r="F20" s="85" t="s">
        <v>99</v>
      </c>
      <c r="H20" s="85" t="s">
        <v>98</v>
      </c>
      <c r="I20" s="85" t="s">
        <v>99</v>
      </c>
      <c r="J20" s="85" t="s">
        <v>99</v>
      </c>
    </row>
    <row r="21" spans="2:10">
      <c r="B21" s="132" t="s">
        <v>129</v>
      </c>
      <c r="C21" s="189"/>
      <c r="D21" s="85" t="s">
        <v>130</v>
      </c>
      <c r="E21" s="85" t="s">
        <v>130</v>
      </c>
      <c r="F21" s="85" t="s">
        <v>130</v>
      </c>
      <c r="H21" s="85" t="s">
        <v>100</v>
      </c>
      <c r="I21" s="85" t="s">
        <v>100</v>
      </c>
      <c r="J21" s="85" t="s">
        <v>100</v>
      </c>
    </row>
    <row r="22" spans="2:10" ht="31">
      <c r="B22" s="132" t="s">
        <v>131</v>
      </c>
      <c r="C22" s="189"/>
      <c r="D22" s="85" t="s">
        <v>115</v>
      </c>
      <c r="E22" s="85" t="s">
        <v>116</v>
      </c>
      <c r="F22" s="85" t="s">
        <v>117</v>
      </c>
      <c r="H22" s="85" t="s">
        <v>118</v>
      </c>
      <c r="I22" s="85" t="s">
        <v>119</v>
      </c>
      <c r="J22" s="85" t="s">
        <v>120</v>
      </c>
    </row>
    <row r="23" spans="2:10" ht="31">
      <c r="B23" s="132" t="s">
        <v>132</v>
      </c>
      <c r="C23" s="189"/>
      <c r="D23" s="85" t="s">
        <v>122</v>
      </c>
      <c r="E23" s="85" t="s">
        <v>123</v>
      </c>
      <c r="F23" s="85" t="s">
        <v>124</v>
      </c>
      <c r="H23" s="85" t="s">
        <v>125</v>
      </c>
      <c r="I23" s="85" t="s">
        <v>126</v>
      </c>
      <c r="J23" s="85" t="s">
        <v>127</v>
      </c>
    </row>
    <row r="24" spans="2:10" ht="15" customHeight="1">
      <c r="B24" s="189" t="s">
        <v>101</v>
      </c>
      <c r="C24" s="189"/>
      <c r="D24" s="89" t="s">
        <v>101</v>
      </c>
      <c r="E24" s="191"/>
      <c r="F24" s="191"/>
      <c r="H24" s="74" t="s">
        <v>19</v>
      </c>
      <c r="I24" s="83"/>
      <c r="J24" s="83"/>
    </row>
    <row r="25" spans="2:10" ht="31" customHeight="1">
      <c r="B25" s="189"/>
      <c r="C25" s="189"/>
      <c r="D25" s="83"/>
      <c r="E25" s="83"/>
      <c r="H25" s="83"/>
      <c r="I25" s="83"/>
    </row>
    <row r="26" spans="2:10" s="189" customFormat="1" ht="31">
      <c r="B26" s="97" t="s">
        <v>133</v>
      </c>
      <c r="D26" s="90" t="s">
        <v>61</v>
      </c>
      <c r="E26" s="90" t="s">
        <v>62</v>
      </c>
      <c r="F26" s="90" t="s">
        <v>63</v>
      </c>
      <c r="H26" s="90" t="s">
        <v>61</v>
      </c>
      <c r="I26" s="90" t="s">
        <v>62</v>
      </c>
      <c r="J26" s="90" t="s">
        <v>63</v>
      </c>
    </row>
    <row r="27" spans="2:10">
      <c r="B27" s="132" t="s">
        <v>134</v>
      </c>
      <c r="C27" s="189"/>
      <c r="D27" s="85" t="s">
        <v>135</v>
      </c>
      <c r="E27" s="85" t="s">
        <v>135</v>
      </c>
      <c r="F27" s="85" t="s">
        <v>135</v>
      </c>
      <c r="H27" s="85" t="s">
        <v>135</v>
      </c>
      <c r="I27" s="85" t="s">
        <v>135</v>
      </c>
      <c r="J27" s="85" t="s">
        <v>135</v>
      </c>
    </row>
    <row r="28" spans="2:10" ht="31">
      <c r="B28" s="132" t="s">
        <v>136</v>
      </c>
      <c r="C28" s="189"/>
      <c r="D28" s="85" t="s">
        <v>137</v>
      </c>
      <c r="E28" s="85" t="s">
        <v>138</v>
      </c>
      <c r="F28" s="85" t="s">
        <v>139</v>
      </c>
      <c r="H28" s="85" t="s">
        <v>140</v>
      </c>
      <c r="I28" s="85" t="s">
        <v>141</v>
      </c>
      <c r="J28" s="85" t="s">
        <v>142</v>
      </c>
    </row>
    <row r="29" spans="2:10" ht="31">
      <c r="B29" s="132" t="s">
        <v>143</v>
      </c>
      <c r="C29" s="189"/>
      <c r="D29" s="85" t="s">
        <v>144</v>
      </c>
      <c r="E29" s="85" t="s">
        <v>145</v>
      </c>
      <c r="F29" s="85" t="s">
        <v>146</v>
      </c>
      <c r="H29" s="85" t="s">
        <v>147</v>
      </c>
      <c r="I29" s="85" t="s">
        <v>148</v>
      </c>
      <c r="J29" s="85" t="s">
        <v>149</v>
      </c>
    </row>
    <row r="30" spans="2:10">
      <c r="B30" s="132" t="s">
        <v>150</v>
      </c>
      <c r="C30" s="189"/>
      <c r="D30" s="85" t="s">
        <v>144</v>
      </c>
      <c r="E30" s="85" t="s">
        <v>145</v>
      </c>
      <c r="F30" s="85" t="s">
        <v>146</v>
      </c>
      <c r="H30" s="85" t="s">
        <v>144</v>
      </c>
      <c r="I30" s="85" t="s">
        <v>145</v>
      </c>
      <c r="J30" s="85" t="s">
        <v>149</v>
      </c>
    </row>
    <row r="31" spans="2:10">
      <c r="B31" s="132" t="s">
        <v>151</v>
      </c>
      <c r="C31" s="189"/>
      <c r="D31" s="85" t="s">
        <v>145</v>
      </c>
      <c r="E31" s="85" t="s">
        <v>146</v>
      </c>
      <c r="F31" s="85" t="s">
        <v>152</v>
      </c>
      <c r="H31" s="85" t="s">
        <v>145</v>
      </c>
      <c r="I31" s="85" t="s">
        <v>146</v>
      </c>
      <c r="J31" s="85" t="s">
        <v>153</v>
      </c>
    </row>
    <row r="32" spans="2:10">
      <c r="B32" s="132" t="s">
        <v>154</v>
      </c>
      <c r="C32" s="189"/>
      <c r="D32" s="85" t="s">
        <v>155</v>
      </c>
      <c r="E32" s="85" t="s">
        <v>98</v>
      </c>
      <c r="F32" s="85" t="s">
        <v>98</v>
      </c>
      <c r="H32" s="85" t="s">
        <v>155</v>
      </c>
      <c r="I32" s="85" t="s">
        <v>98</v>
      </c>
      <c r="J32" s="85" t="s">
        <v>98</v>
      </c>
    </row>
    <row r="33" spans="2:10" ht="31">
      <c r="B33" s="132" t="s">
        <v>156</v>
      </c>
      <c r="C33" s="189"/>
      <c r="D33" s="85" t="s">
        <v>157</v>
      </c>
      <c r="E33" s="85" t="s">
        <v>98</v>
      </c>
      <c r="F33" s="85" t="s">
        <v>98</v>
      </c>
      <c r="H33" s="85" t="s">
        <v>157</v>
      </c>
      <c r="I33" s="85" t="s">
        <v>98</v>
      </c>
      <c r="J33" s="85" t="s">
        <v>98</v>
      </c>
    </row>
    <row r="34" spans="2:10">
      <c r="B34" s="132" t="s">
        <v>158</v>
      </c>
      <c r="C34" s="189"/>
      <c r="D34" s="85" t="s">
        <v>159</v>
      </c>
      <c r="E34" s="85" t="s">
        <v>160</v>
      </c>
      <c r="F34" s="85" t="s">
        <v>161</v>
      </c>
      <c r="H34" s="85" t="s">
        <v>159</v>
      </c>
      <c r="I34" s="85" t="s">
        <v>160</v>
      </c>
      <c r="J34" s="85" t="s">
        <v>161</v>
      </c>
    </row>
    <row r="35" spans="2:10" ht="46.5">
      <c r="B35" s="132" t="s">
        <v>162</v>
      </c>
      <c r="C35" s="189"/>
      <c r="D35" s="85" t="s">
        <v>159</v>
      </c>
      <c r="E35" s="85" t="s">
        <v>163</v>
      </c>
      <c r="F35" s="85" t="s">
        <v>98</v>
      </c>
      <c r="H35" s="85" t="s">
        <v>159</v>
      </c>
      <c r="I35" s="85" t="s">
        <v>163</v>
      </c>
      <c r="J35" s="85" t="s">
        <v>98</v>
      </c>
    </row>
    <row r="36" spans="2:10">
      <c r="B36" s="132" t="s">
        <v>164</v>
      </c>
      <c r="C36" s="189"/>
      <c r="D36" s="85" t="s">
        <v>139</v>
      </c>
      <c r="E36" s="85" t="s">
        <v>165</v>
      </c>
      <c r="F36" s="85" t="s">
        <v>98</v>
      </c>
      <c r="H36" s="85" t="s">
        <v>139</v>
      </c>
      <c r="I36" s="85" t="s">
        <v>165</v>
      </c>
      <c r="J36" s="85" t="s">
        <v>98</v>
      </c>
    </row>
    <row r="37" spans="2:10" ht="31">
      <c r="B37" s="132" t="s">
        <v>166</v>
      </c>
      <c r="C37" s="189"/>
      <c r="D37" s="85" t="s">
        <v>167</v>
      </c>
      <c r="E37" s="85" t="s">
        <v>157</v>
      </c>
      <c r="F37" s="85" t="s">
        <v>98</v>
      </c>
      <c r="H37" s="85" t="s">
        <v>167</v>
      </c>
      <c r="I37" s="85" t="s">
        <v>157</v>
      </c>
      <c r="J37" s="85" t="s">
        <v>98</v>
      </c>
    </row>
    <row r="38" spans="2:10" ht="32.25" customHeight="1">
      <c r="B38" s="189" t="s">
        <v>168</v>
      </c>
      <c r="C38" s="189"/>
      <c r="D38" s="341" t="s">
        <v>168</v>
      </c>
      <c r="E38" s="341"/>
      <c r="F38" s="341"/>
      <c r="H38" s="348" t="s">
        <v>19</v>
      </c>
      <c r="I38" s="348"/>
      <c r="J38" s="348"/>
    </row>
    <row r="39" spans="2:10" ht="31" customHeight="1">
      <c r="C39" s="189"/>
    </row>
    <row r="40" spans="2:10">
      <c r="B40" s="84" t="s">
        <v>169</v>
      </c>
      <c r="C40" s="189"/>
    </row>
    <row r="41" spans="2:10" s="189" customFormat="1">
      <c r="B41" s="97" t="s">
        <v>170</v>
      </c>
      <c r="D41" s="90"/>
      <c r="E41" s="90" t="s">
        <v>171</v>
      </c>
      <c r="F41" s="90" t="s">
        <v>172</v>
      </c>
      <c r="H41" s="90"/>
      <c r="I41" s="90" t="s">
        <v>171</v>
      </c>
      <c r="J41" s="90" t="s">
        <v>172</v>
      </c>
    </row>
    <row r="42" spans="2:10">
      <c r="B42" s="132" t="s">
        <v>173</v>
      </c>
      <c r="C42" s="189"/>
      <c r="D42" s="85"/>
      <c r="E42" s="85" t="s">
        <v>174</v>
      </c>
      <c r="F42" s="85" t="s">
        <v>175</v>
      </c>
      <c r="H42" s="85"/>
      <c r="I42" s="85" t="s">
        <v>174</v>
      </c>
      <c r="J42" s="85" t="s">
        <v>176</v>
      </c>
    </row>
    <row r="43" spans="2:10">
      <c r="B43" s="132" t="s">
        <v>177</v>
      </c>
      <c r="C43" s="189"/>
      <c r="D43" s="85"/>
      <c r="E43" s="85" t="s">
        <v>178</v>
      </c>
      <c r="F43" s="85" t="s">
        <v>179</v>
      </c>
      <c r="H43" s="85"/>
      <c r="I43" s="85" t="s">
        <v>178</v>
      </c>
      <c r="J43" s="85" t="s">
        <v>180</v>
      </c>
    </row>
    <row r="44" spans="2:10" ht="46.5">
      <c r="B44" s="132" t="s">
        <v>177</v>
      </c>
      <c r="C44" s="189"/>
      <c r="D44" s="85"/>
      <c r="E44" s="85" t="s">
        <v>181</v>
      </c>
      <c r="F44" s="85" t="s">
        <v>182</v>
      </c>
      <c r="H44" s="85"/>
      <c r="I44" s="85" t="s">
        <v>181</v>
      </c>
      <c r="J44" s="85" t="s">
        <v>183</v>
      </c>
    </row>
    <row r="45" spans="2:10">
      <c r="B45" s="132" t="s">
        <v>177</v>
      </c>
      <c r="C45" s="189"/>
      <c r="D45" s="85"/>
      <c r="E45" s="85" t="s">
        <v>184</v>
      </c>
      <c r="F45" s="85" t="s">
        <v>185</v>
      </c>
      <c r="H45" s="85"/>
      <c r="I45" s="85"/>
      <c r="J45" s="85"/>
    </row>
    <row r="46" spans="2:10">
      <c r="B46" s="132" t="s">
        <v>186</v>
      </c>
      <c r="C46" s="189"/>
      <c r="D46" s="85"/>
      <c r="E46" s="85" t="s">
        <v>178</v>
      </c>
      <c r="F46" s="85" t="s">
        <v>187</v>
      </c>
      <c r="H46" s="85"/>
      <c r="I46" s="85" t="s">
        <v>178</v>
      </c>
      <c r="J46" s="85" t="s">
        <v>188</v>
      </c>
    </row>
    <row r="47" spans="2:10" ht="46.5">
      <c r="B47" s="132" t="s">
        <v>186</v>
      </c>
      <c r="C47" s="189"/>
      <c r="D47" s="85"/>
      <c r="E47" s="85" t="s">
        <v>181</v>
      </c>
      <c r="F47" s="85" t="s">
        <v>189</v>
      </c>
      <c r="H47" s="85"/>
      <c r="I47" s="85" t="s">
        <v>181</v>
      </c>
      <c r="J47" s="85" t="s">
        <v>190</v>
      </c>
    </row>
    <row r="48" spans="2:10">
      <c r="B48" s="132" t="s">
        <v>186</v>
      </c>
      <c r="C48" s="189"/>
      <c r="D48" s="85"/>
      <c r="E48" s="85" t="s">
        <v>184</v>
      </c>
      <c r="F48" s="85" t="s">
        <v>191</v>
      </c>
      <c r="H48" s="85"/>
      <c r="I48" s="85"/>
      <c r="J48" s="85"/>
    </row>
    <row r="49" spans="2:10">
      <c r="B49" s="132" t="s">
        <v>192</v>
      </c>
      <c r="C49" s="189"/>
      <c r="D49" s="85"/>
      <c r="E49" s="85" t="s">
        <v>178</v>
      </c>
      <c r="F49" s="85" t="s">
        <v>100</v>
      </c>
      <c r="H49" s="85"/>
      <c r="I49" s="85" t="s">
        <v>178</v>
      </c>
      <c r="J49" s="85" t="s">
        <v>100</v>
      </c>
    </row>
    <row r="50" spans="2:10" ht="46.5">
      <c r="B50" s="132" t="s">
        <v>192</v>
      </c>
      <c r="C50" s="189"/>
      <c r="D50" s="85"/>
      <c r="E50" s="85" t="s">
        <v>181</v>
      </c>
      <c r="F50" s="85" t="s">
        <v>100</v>
      </c>
      <c r="H50" s="85"/>
      <c r="I50" s="85" t="s">
        <v>181</v>
      </c>
      <c r="J50" s="85" t="s">
        <v>100</v>
      </c>
    </row>
    <row r="51" spans="2:10">
      <c r="B51" s="132" t="s">
        <v>192</v>
      </c>
      <c r="C51" s="189"/>
      <c r="D51" s="85"/>
      <c r="E51" s="85" t="s">
        <v>184</v>
      </c>
      <c r="F51" s="85" t="s">
        <v>100</v>
      </c>
      <c r="H51" s="85"/>
      <c r="I51" s="85"/>
      <c r="J51" s="85"/>
    </row>
    <row r="52" spans="2:10">
      <c r="B52" s="132" t="s">
        <v>193</v>
      </c>
      <c r="C52" s="189"/>
      <c r="D52" s="85"/>
      <c r="E52" s="85" t="s">
        <v>194</v>
      </c>
      <c r="F52" s="85" t="s">
        <v>195</v>
      </c>
      <c r="H52" s="85"/>
      <c r="I52" s="85" t="s">
        <v>194</v>
      </c>
      <c r="J52" s="85" t="s">
        <v>196</v>
      </c>
    </row>
    <row r="53" spans="2:10" ht="31">
      <c r="B53" s="132" t="s">
        <v>197</v>
      </c>
      <c r="C53" s="189"/>
      <c r="D53" s="85"/>
      <c r="E53" s="85" t="s">
        <v>198</v>
      </c>
      <c r="F53" s="85" t="s">
        <v>199</v>
      </c>
      <c r="H53" s="85"/>
      <c r="I53" s="85" t="s">
        <v>198</v>
      </c>
      <c r="J53" s="85" t="s">
        <v>200</v>
      </c>
    </row>
    <row r="54" spans="2:10" ht="31">
      <c r="B54" s="132" t="s">
        <v>201</v>
      </c>
      <c r="C54" s="189"/>
      <c r="D54" s="85"/>
      <c r="E54" s="85" t="s">
        <v>202</v>
      </c>
      <c r="F54" s="85" t="s">
        <v>199</v>
      </c>
      <c r="H54" s="85"/>
      <c r="I54" s="85" t="s">
        <v>202</v>
      </c>
      <c r="J54" s="85" t="s">
        <v>200</v>
      </c>
    </row>
    <row r="55" spans="2:10" ht="46.5">
      <c r="B55" s="132" t="s">
        <v>203</v>
      </c>
      <c r="C55" s="189"/>
      <c r="D55" s="85"/>
      <c r="E55" s="85" t="s">
        <v>204</v>
      </c>
      <c r="F55" s="85" t="s">
        <v>205</v>
      </c>
      <c r="H55" s="85"/>
      <c r="I55" s="85" t="s">
        <v>204</v>
      </c>
      <c r="J55" s="85" t="s">
        <v>206</v>
      </c>
    </row>
    <row r="56" spans="2:10" ht="77.5">
      <c r="B56" s="132" t="s">
        <v>207</v>
      </c>
      <c r="C56" s="189"/>
      <c r="D56" s="85"/>
      <c r="E56" s="85" t="s">
        <v>204</v>
      </c>
      <c r="F56" s="85" t="s">
        <v>208</v>
      </c>
      <c r="H56" s="85"/>
      <c r="I56" s="85" t="s">
        <v>204</v>
      </c>
      <c r="J56" s="85" t="s">
        <v>209</v>
      </c>
    </row>
    <row r="57" spans="2:10" ht="62">
      <c r="B57" s="132" t="s">
        <v>210</v>
      </c>
      <c r="C57" s="189"/>
      <c r="D57" s="85"/>
      <c r="E57" s="85" t="s">
        <v>204</v>
      </c>
      <c r="F57" s="85" t="s">
        <v>211</v>
      </c>
      <c r="H57" s="85"/>
      <c r="I57" s="85" t="s">
        <v>204</v>
      </c>
      <c r="J57" s="85" t="s">
        <v>212</v>
      </c>
    </row>
    <row r="58" spans="2:10">
      <c r="B58" s="132" t="s">
        <v>213</v>
      </c>
      <c r="C58" s="189"/>
      <c r="D58" s="85"/>
      <c r="E58" s="85" t="s">
        <v>214</v>
      </c>
      <c r="F58" s="85" t="s">
        <v>215</v>
      </c>
      <c r="H58" s="85"/>
      <c r="I58" s="85" t="s">
        <v>214</v>
      </c>
      <c r="J58" s="85" t="s">
        <v>216</v>
      </c>
    </row>
    <row r="59" spans="2:10">
      <c r="B59" s="132" t="s">
        <v>217</v>
      </c>
      <c r="C59" s="189"/>
      <c r="D59" s="85"/>
      <c r="E59" s="85"/>
      <c r="F59" s="85" t="s">
        <v>218</v>
      </c>
      <c r="H59" s="85"/>
      <c r="I59" s="85"/>
      <c r="J59" s="85" t="s">
        <v>219</v>
      </c>
    </row>
    <row r="60" spans="2:10">
      <c r="B60" s="132" t="s">
        <v>220</v>
      </c>
      <c r="C60" s="189"/>
      <c r="D60" s="85"/>
      <c r="E60" s="85"/>
      <c r="F60" s="85" t="s">
        <v>218</v>
      </c>
      <c r="H60" s="85"/>
      <c r="I60" s="85"/>
      <c r="J60" s="85" t="s">
        <v>219</v>
      </c>
    </row>
    <row r="61" spans="2:10" ht="31">
      <c r="B61" s="132" t="s">
        <v>221</v>
      </c>
      <c r="C61" s="189"/>
      <c r="D61" s="85"/>
      <c r="E61" s="85"/>
      <c r="F61" s="85" t="s">
        <v>222</v>
      </c>
      <c r="H61" s="85"/>
      <c r="I61" s="85"/>
      <c r="J61" s="85" t="s">
        <v>139</v>
      </c>
    </row>
    <row r="62" spans="2:10" ht="31" customHeight="1">
      <c r="C62" s="189"/>
    </row>
    <row r="63" spans="2:10">
      <c r="B63" s="84" t="s">
        <v>223</v>
      </c>
      <c r="C63" s="189"/>
    </row>
    <row r="64" spans="2:10" ht="31">
      <c r="B64" s="84" t="s">
        <v>224</v>
      </c>
      <c r="C64" s="189"/>
      <c r="D64" s="190" t="s">
        <v>61</v>
      </c>
      <c r="E64" s="90" t="s">
        <v>225</v>
      </c>
      <c r="F64" s="190" t="s">
        <v>226</v>
      </c>
      <c r="H64" s="190" t="s">
        <v>61</v>
      </c>
      <c r="I64" s="90" t="s">
        <v>225</v>
      </c>
      <c r="J64" s="190" t="s">
        <v>226</v>
      </c>
    </row>
    <row r="65" spans="2:10">
      <c r="B65" s="132" t="s">
        <v>227</v>
      </c>
      <c r="C65" s="189"/>
      <c r="D65" s="85" t="s">
        <v>228</v>
      </c>
      <c r="E65" s="91" t="s">
        <v>229</v>
      </c>
      <c r="F65" s="85" t="s">
        <v>230</v>
      </c>
      <c r="H65" s="85" t="s">
        <v>231</v>
      </c>
      <c r="I65" s="91" t="s">
        <v>232</v>
      </c>
      <c r="J65" s="85" t="s">
        <v>233</v>
      </c>
    </row>
    <row r="66" spans="2:10">
      <c r="B66" s="132" t="s">
        <v>234</v>
      </c>
      <c r="C66" s="189"/>
      <c r="D66" s="85" t="s">
        <v>235</v>
      </c>
      <c r="E66" s="85" t="s">
        <v>236</v>
      </c>
      <c r="F66" s="85" t="s">
        <v>230</v>
      </c>
      <c r="H66" s="85" t="s">
        <v>237</v>
      </c>
      <c r="I66" s="85" t="s">
        <v>237</v>
      </c>
      <c r="J66" s="85" t="s">
        <v>233</v>
      </c>
    </row>
    <row r="67" spans="2:10">
      <c r="B67" s="132" t="s">
        <v>238</v>
      </c>
      <c r="C67" s="189"/>
      <c r="D67" s="85" t="s">
        <v>239</v>
      </c>
      <c r="E67" s="85" t="s">
        <v>239</v>
      </c>
      <c r="F67" s="85" t="s">
        <v>230</v>
      </c>
      <c r="H67" s="85" t="s">
        <v>240</v>
      </c>
      <c r="I67" s="85" t="s">
        <v>240</v>
      </c>
      <c r="J67" s="85" t="s">
        <v>233</v>
      </c>
    </row>
    <row r="68" spans="2:10">
      <c r="B68" s="132" t="s">
        <v>241</v>
      </c>
      <c r="C68" s="189"/>
      <c r="D68" s="85" t="s">
        <v>100</v>
      </c>
      <c r="E68" s="85" t="s">
        <v>100</v>
      </c>
      <c r="F68" s="85" t="s">
        <v>100</v>
      </c>
      <c r="H68" s="85" t="s">
        <v>100</v>
      </c>
      <c r="I68" s="85" t="s">
        <v>100</v>
      </c>
      <c r="J68" s="85" t="s">
        <v>100</v>
      </c>
    </row>
    <row r="69" spans="2:10">
      <c r="C69" s="189"/>
    </row>
  </sheetData>
  <mergeCells count="7">
    <mergeCell ref="B12:C12"/>
    <mergeCell ref="D4:F4"/>
    <mergeCell ref="H4:J4"/>
    <mergeCell ref="H12:J12"/>
    <mergeCell ref="H38:J38"/>
    <mergeCell ref="D38:F38"/>
    <mergeCell ref="D12:F12"/>
  </mergeCells>
  <phoneticPr fontId="3" type="noConversion"/>
  <printOptions horizontalCentered="1"/>
  <pageMargins left="0.74803149606299213" right="0.74803149606299213" top="0.98425196850393704" bottom="0.98425196850393704" header="0.51181102362204722" footer="0.51181102362204722"/>
  <pageSetup paperSize="9" scale="63" firstPageNumber="80" orientation="landscape" useFirstPageNumber="1" r:id="rId1"/>
  <headerFooter alignWithMargins="0">
    <oddFooter>&amp;C&amp;"Gill Sans MT Light,Regular"Page 12.5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B2:M94"/>
  <sheetViews>
    <sheetView showGridLines="0" topLeftCell="A83" zoomScale="70" zoomScaleNormal="70" zoomScaleSheetLayoutView="100" workbookViewId="0">
      <selection activeCell="E30" sqref="E30"/>
    </sheetView>
  </sheetViews>
  <sheetFormatPr defaultColWidth="9.1796875" defaultRowHeight="12.5"/>
  <cols>
    <col min="1" max="1" width="3.7265625" style="52" customWidth="1"/>
    <col min="2" max="2" width="13.54296875" style="52" customWidth="1"/>
    <col min="3" max="3" width="39.81640625" style="52" customWidth="1"/>
    <col min="4" max="5" width="34.26953125" style="52" customWidth="1"/>
    <col min="6" max="6" width="29.7265625" style="52" bestFit="1" customWidth="1"/>
    <col min="7" max="7" width="28.7265625" style="52" bestFit="1" customWidth="1"/>
    <col min="8" max="8" width="3.7265625" style="52" customWidth="1"/>
    <col min="9" max="10" width="28.7265625" style="52" bestFit="1" customWidth="1"/>
    <col min="11" max="16" width="12.453125" style="52" customWidth="1"/>
    <col min="17" max="16384" width="9.1796875" style="52"/>
  </cols>
  <sheetData>
    <row r="2" spans="2:10" ht="20">
      <c r="B2" s="86" t="s">
        <v>242</v>
      </c>
      <c r="F2" s="138" t="s">
        <v>243</v>
      </c>
      <c r="I2" s="138" t="s">
        <v>244</v>
      </c>
      <c r="J2" s="52" t="s">
        <v>19</v>
      </c>
    </row>
    <row r="3" spans="2:10" ht="13" thickBot="1"/>
    <row r="4" spans="2:10" ht="15.5">
      <c r="B4" s="28" t="s">
        <v>245</v>
      </c>
      <c r="C4" s="268"/>
      <c r="D4" s="268"/>
      <c r="E4" s="268"/>
      <c r="F4" s="364" t="s">
        <v>4</v>
      </c>
      <c r="G4" s="365"/>
      <c r="I4" s="364" t="s">
        <v>2</v>
      </c>
      <c r="J4" s="365"/>
    </row>
    <row r="5" spans="2:10" ht="15.75" customHeight="1" thickBot="1">
      <c r="B5" s="16"/>
      <c r="C5" s="74"/>
      <c r="D5" s="74"/>
      <c r="E5" s="74"/>
      <c r="F5" s="366"/>
      <c r="G5" s="367"/>
      <c r="I5" s="366"/>
      <c r="J5" s="367"/>
    </row>
    <row r="6" spans="2:10" ht="15.5">
      <c r="B6" s="291" t="s">
        <v>246</v>
      </c>
      <c r="C6" s="292" t="s">
        <v>247</v>
      </c>
      <c r="D6" s="293"/>
      <c r="E6" s="293"/>
      <c r="F6" s="294" t="s">
        <v>248</v>
      </c>
      <c r="G6" s="294" t="s">
        <v>248</v>
      </c>
      <c r="I6" s="294" t="s">
        <v>248</v>
      </c>
      <c r="J6" s="294" t="s">
        <v>248</v>
      </c>
    </row>
    <row r="7" spans="2:10" ht="15.5">
      <c r="B7" s="312"/>
      <c r="C7" s="313"/>
      <c r="D7" s="314"/>
      <c r="E7" s="314"/>
      <c r="F7" s="296" t="s">
        <v>249</v>
      </c>
      <c r="G7" s="296" t="s">
        <v>250</v>
      </c>
      <c r="I7" s="296" t="s">
        <v>249</v>
      </c>
      <c r="J7" s="296" t="s">
        <v>250</v>
      </c>
    </row>
    <row r="8" spans="2:10" ht="38.25" customHeight="1">
      <c r="B8" s="84" t="s">
        <v>251</v>
      </c>
      <c r="C8" s="356" t="s">
        <v>252</v>
      </c>
      <c r="D8" s="356"/>
      <c r="E8" s="132"/>
      <c r="F8" s="140">
        <v>1240.32</v>
      </c>
      <c r="G8" s="140">
        <f>F8*1.2</f>
        <v>1488.3839999999998</v>
      </c>
      <c r="I8" s="140">
        <v>1314.74</v>
      </c>
      <c r="J8" s="140">
        <f>I8*1.2</f>
        <v>1577.6879999999999</v>
      </c>
    </row>
    <row r="9" spans="2:10" ht="15.5">
      <c r="B9" s="16"/>
      <c r="C9" s="16"/>
      <c r="D9" s="16"/>
      <c r="E9" s="16"/>
      <c r="F9" s="16"/>
      <c r="G9" s="16"/>
      <c r="I9" s="16"/>
      <c r="J9" s="16"/>
    </row>
    <row r="10" spans="2:10" ht="15.5">
      <c r="B10" s="75" t="s">
        <v>253</v>
      </c>
      <c r="C10" s="16"/>
      <c r="D10" s="16"/>
      <c r="E10" s="16"/>
      <c r="F10" s="16"/>
      <c r="G10" s="16"/>
      <c r="I10" s="16"/>
      <c r="J10" s="16"/>
    </row>
    <row r="11" spans="2:10" ht="15.5">
      <c r="B11" s="16"/>
      <c r="C11" s="16"/>
      <c r="D11" s="16"/>
      <c r="E11" s="16"/>
      <c r="F11" s="16"/>
      <c r="G11" s="16"/>
      <c r="H11" s="16"/>
      <c r="I11" s="16"/>
      <c r="J11" s="16"/>
    </row>
    <row r="12" spans="2:10" ht="15.5">
      <c r="B12" s="89" t="s">
        <v>254</v>
      </c>
      <c r="C12" s="16"/>
      <c r="D12" s="16"/>
      <c r="E12" s="16"/>
      <c r="F12" s="16"/>
      <c r="G12" s="16"/>
      <c r="H12" s="16"/>
      <c r="I12" s="16"/>
      <c r="J12" s="16"/>
    </row>
    <row r="13" spans="2:10" ht="15.5">
      <c r="B13" s="89" t="s">
        <v>255</v>
      </c>
      <c r="C13" s="16"/>
      <c r="D13" s="16"/>
      <c r="E13" s="16"/>
      <c r="F13" s="16"/>
      <c r="G13" s="16"/>
      <c r="H13" s="16"/>
      <c r="I13" s="16"/>
      <c r="J13" s="16"/>
    </row>
    <row r="14" spans="2:10" ht="15.5">
      <c r="B14" s="89" t="s">
        <v>256</v>
      </c>
      <c r="C14" s="16"/>
      <c r="D14" s="16"/>
      <c r="E14" s="16"/>
      <c r="F14" s="16"/>
      <c r="G14" s="16"/>
      <c r="H14" s="16"/>
      <c r="I14" s="16"/>
      <c r="J14" s="16"/>
    </row>
    <row r="15" spans="2:10" ht="15.5">
      <c r="B15" s="89" t="s">
        <v>257</v>
      </c>
      <c r="C15" s="16"/>
      <c r="D15" s="16"/>
      <c r="E15" s="16"/>
      <c r="F15" s="16"/>
      <c r="G15" s="16"/>
      <c r="H15" s="16"/>
      <c r="I15" s="16"/>
      <c r="J15" s="16"/>
    </row>
    <row r="16" spans="2:10" ht="15.5">
      <c r="B16" s="16"/>
      <c r="C16" s="16"/>
      <c r="D16" s="16"/>
      <c r="E16" s="16"/>
      <c r="F16" s="16"/>
      <c r="G16" s="16"/>
      <c r="H16" s="16"/>
      <c r="I16" s="16"/>
      <c r="J16" s="16"/>
    </row>
    <row r="17" spans="2:10" ht="15.5">
      <c r="B17" s="89" t="s">
        <v>258</v>
      </c>
      <c r="C17" s="16"/>
      <c r="D17" s="16"/>
      <c r="E17" s="16"/>
      <c r="F17" s="16"/>
      <c r="G17" s="16"/>
      <c r="H17" s="16"/>
      <c r="I17" s="16"/>
      <c r="J17" s="16"/>
    </row>
    <row r="18" spans="2:10" ht="15.5">
      <c r="B18" s="297"/>
      <c r="C18" s="298"/>
      <c r="D18" s="298"/>
      <c r="E18" s="298"/>
      <c r="F18" s="298"/>
      <c r="G18" s="16"/>
      <c r="H18" s="16"/>
      <c r="I18" s="298"/>
      <c r="J18" s="290"/>
    </row>
    <row r="19" spans="2:10" ht="15.5">
      <c r="B19" s="297" t="s">
        <v>259</v>
      </c>
      <c r="C19" s="298"/>
      <c r="D19" s="298"/>
      <c r="E19" s="298"/>
      <c r="F19" s="298"/>
      <c r="G19" s="298"/>
      <c r="H19" s="298"/>
      <c r="I19" s="298"/>
      <c r="J19" s="290"/>
    </row>
    <row r="20" spans="2:10" ht="16" thickBot="1">
      <c r="B20" s="297"/>
      <c r="C20" s="298"/>
      <c r="D20" s="298"/>
      <c r="E20" s="298"/>
      <c r="F20" s="298"/>
      <c r="G20" s="298"/>
      <c r="H20" s="298"/>
      <c r="I20" s="298"/>
      <c r="J20" s="290"/>
    </row>
    <row r="21" spans="2:10" ht="15.5">
      <c r="B21" s="75" t="s">
        <v>260</v>
      </c>
      <c r="C21" s="290"/>
      <c r="D21" s="290"/>
      <c r="E21" s="290"/>
      <c r="F21" s="364" t="s">
        <v>4</v>
      </c>
      <c r="G21" s="365"/>
      <c r="I21" s="364" t="s">
        <v>2</v>
      </c>
      <c r="J21" s="365"/>
    </row>
    <row r="22" spans="2:10" ht="16" thickBot="1">
      <c r="B22" s="75"/>
      <c r="C22" s="290"/>
      <c r="D22" s="290"/>
      <c r="E22" s="290"/>
      <c r="F22" s="366"/>
      <c r="G22" s="367"/>
      <c r="I22" s="366"/>
      <c r="J22" s="367"/>
    </row>
    <row r="23" spans="2:10" ht="15.5">
      <c r="B23" s="357" t="s">
        <v>246</v>
      </c>
      <c r="C23" s="359" t="s">
        <v>247</v>
      </c>
      <c r="D23" s="360"/>
      <c r="E23" s="299"/>
      <c r="F23" s="294" t="s">
        <v>248</v>
      </c>
      <c r="G23" s="294" t="s">
        <v>248</v>
      </c>
      <c r="I23" s="294" t="s">
        <v>248</v>
      </c>
      <c r="J23" s="294" t="s">
        <v>248</v>
      </c>
    </row>
    <row r="24" spans="2:10" ht="16" thickBot="1">
      <c r="B24" s="358"/>
      <c r="C24" s="361"/>
      <c r="D24" s="362"/>
      <c r="E24" s="250"/>
      <c r="F24" s="295" t="s">
        <v>249</v>
      </c>
      <c r="G24" s="295" t="s">
        <v>250</v>
      </c>
      <c r="I24" s="295" t="s">
        <v>249</v>
      </c>
      <c r="J24" s="295" t="s">
        <v>250</v>
      </c>
    </row>
    <row r="25" spans="2:10" ht="35.25" customHeight="1">
      <c r="B25" s="24" t="s">
        <v>261</v>
      </c>
      <c r="C25" s="363" t="s">
        <v>262</v>
      </c>
      <c r="D25" s="363"/>
      <c r="E25" s="196"/>
      <c r="F25" s="139">
        <v>413.44</v>
      </c>
      <c r="G25" s="139">
        <f t="shared" ref="G25:G31" si="0">F25*1.2</f>
        <v>496.12799999999999</v>
      </c>
      <c r="H25" s="290"/>
      <c r="I25" s="334">
        <v>454.78</v>
      </c>
      <c r="J25" s="139">
        <f t="shared" ref="J25:J36" si="1">I25*1.2</f>
        <v>545.73599999999999</v>
      </c>
    </row>
    <row r="26" spans="2:10" ht="35.25" customHeight="1">
      <c r="B26" s="25" t="s">
        <v>263</v>
      </c>
      <c r="C26" s="356" t="s">
        <v>264</v>
      </c>
      <c r="D26" s="356"/>
      <c r="E26" s="132"/>
      <c r="F26" s="140">
        <v>496.13</v>
      </c>
      <c r="G26" s="140">
        <f t="shared" si="0"/>
        <v>595.35599999999999</v>
      </c>
      <c r="H26" s="290"/>
      <c r="I26" s="334">
        <v>545.74</v>
      </c>
      <c r="J26" s="140">
        <f t="shared" si="1"/>
        <v>654.88800000000003</v>
      </c>
    </row>
    <row r="27" spans="2:10" ht="35.25" customHeight="1">
      <c r="B27" s="25" t="s">
        <v>265</v>
      </c>
      <c r="C27" s="356" t="s">
        <v>266</v>
      </c>
      <c r="D27" s="356"/>
      <c r="E27" s="132"/>
      <c r="F27" s="140">
        <v>496.13</v>
      </c>
      <c r="G27" s="140">
        <f t="shared" si="0"/>
        <v>595.35599999999999</v>
      </c>
      <c r="H27" s="290"/>
      <c r="I27" s="334">
        <v>545.74</v>
      </c>
      <c r="J27" s="140">
        <f t="shared" si="1"/>
        <v>654.88800000000003</v>
      </c>
    </row>
    <row r="28" spans="2:10" ht="35.25" customHeight="1">
      <c r="B28" s="25" t="s">
        <v>267</v>
      </c>
      <c r="C28" s="356" t="s">
        <v>268</v>
      </c>
      <c r="D28" s="356"/>
      <c r="E28" s="132"/>
      <c r="F28" s="140">
        <v>744.19</v>
      </c>
      <c r="G28" s="140">
        <f t="shared" si="0"/>
        <v>893.02800000000002</v>
      </c>
      <c r="H28" s="290"/>
      <c r="I28" s="334">
        <v>818.61</v>
      </c>
      <c r="J28" s="140">
        <f t="shared" si="1"/>
        <v>982.33199999999999</v>
      </c>
    </row>
    <row r="29" spans="2:10" ht="35.25" customHeight="1">
      <c r="B29" s="25" t="s">
        <v>269</v>
      </c>
      <c r="C29" s="356" t="s">
        <v>270</v>
      </c>
      <c r="D29" s="356"/>
      <c r="E29" s="132"/>
      <c r="F29" s="140">
        <v>826.88</v>
      </c>
      <c r="G29" s="140">
        <f t="shared" si="0"/>
        <v>992.25599999999997</v>
      </c>
      <c r="H29" s="290"/>
      <c r="I29" s="334">
        <v>909.57</v>
      </c>
      <c r="J29" s="140">
        <f t="shared" si="1"/>
        <v>1091.4839999999999</v>
      </c>
    </row>
    <row r="30" spans="2:10" ht="35.25" customHeight="1">
      <c r="B30" s="25" t="s">
        <v>271</v>
      </c>
      <c r="C30" s="356" t="s">
        <v>272</v>
      </c>
      <c r="D30" s="356"/>
      <c r="E30" s="132"/>
      <c r="F30" s="140">
        <v>744.19</v>
      </c>
      <c r="G30" s="140">
        <f t="shared" si="0"/>
        <v>893.02800000000002</v>
      </c>
      <c r="H30" s="290"/>
      <c r="I30" s="334">
        <v>818.61</v>
      </c>
      <c r="J30" s="140">
        <f t="shared" si="1"/>
        <v>982.33199999999999</v>
      </c>
    </row>
    <row r="31" spans="2:10" ht="35.25" customHeight="1">
      <c r="B31" s="25" t="s">
        <v>273</v>
      </c>
      <c r="C31" s="356" t="s">
        <v>274</v>
      </c>
      <c r="D31" s="356"/>
      <c r="E31" s="132"/>
      <c r="F31" s="140">
        <v>826.88</v>
      </c>
      <c r="G31" s="140">
        <f t="shared" si="0"/>
        <v>992.25599999999997</v>
      </c>
      <c r="H31" s="290"/>
      <c r="I31" s="334">
        <v>908.57</v>
      </c>
      <c r="J31" s="140">
        <f t="shared" si="1"/>
        <v>1090.2840000000001</v>
      </c>
    </row>
    <row r="32" spans="2:10" ht="35.25" customHeight="1">
      <c r="B32" s="25" t="s">
        <v>275</v>
      </c>
      <c r="C32" s="356" t="s">
        <v>276</v>
      </c>
      <c r="D32" s="356"/>
      <c r="E32" s="132"/>
      <c r="F32" s="369" t="s">
        <v>277</v>
      </c>
      <c r="G32" s="370"/>
      <c r="H32" s="290"/>
      <c r="I32" s="369" t="s">
        <v>277</v>
      </c>
      <c r="J32" s="370"/>
    </row>
    <row r="33" spans="2:10" ht="35.25" customHeight="1">
      <c r="B33" s="25" t="s">
        <v>278</v>
      </c>
      <c r="C33" s="356" t="s">
        <v>279</v>
      </c>
      <c r="D33" s="356"/>
      <c r="E33" s="132"/>
      <c r="F33" s="140">
        <v>661.5</v>
      </c>
      <c r="G33" s="140">
        <f t="shared" ref="G33:G36" si="2">F33*1.2</f>
        <v>793.8</v>
      </c>
      <c r="H33" s="290"/>
      <c r="I33" s="334">
        <v>727.65</v>
      </c>
      <c r="J33" s="140">
        <f t="shared" si="1"/>
        <v>873.18</v>
      </c>
    </row>
    <row r="34" spans="2:10" ht="35.25" customHeight="1">
      <c r="B34" s="25" t="s">
        <v>280</v>
      </c>
      <c r="C34" s="356" t="s">
        <v>281</v>
      </c>
      <c r="D34" s="356"/>
      <c r="E34" s="132"/>
      <c r="F34" s="140">
        <v>826.88</v>
      </c>
      <c r="G34" s="140">
        <f t="shared" si="2"/>
        <v>992.25599999999997</v>
      </c>
      <c r="H34" s="290"/>
      <c r="I34" s="334">
        <v>909.57</v>
      </c>
      <c r="J34" s="140">
        <f t="shared" si="1"/>
        <v>1091.4839999999999</v>
      </c>
    </row>
    <row r="35" spans="2:10" ht="21" customHeight="1">
      <c r="B35" s="26"/>
      <c r="C35" s="356" t="s">
        <v>282</v>
      </c>
      <c r="D35" s="356"/>
      <c r="E35" s="132"/>
      <c r="F35" s="140">
        <v>909.56</v>
      </c>
      <c r="G35" s="140">
        <f t="shared" si="2"/>
        <v>1091.472</v>
      </c>
      <c r="H35" s="290"/>
      <c r="I35" s="334">
        <v>1000.52</v>
      </c>
      <c r="J35" s="140">
        <f t="shared" si="1"/>
        <v>1200.624</v>
      </c>
    </row>
    <row r="36" spans="2:10" ht="21" customHeight="1">
      <c r="B36" s="26"/>
      <c r="C36" s="356" t="s">
        <v>283</v>
      </c>
      <c r="D36" s="356"/>
      <c r="E36" s="132"/>
      <c r="F36" s="140">
        <v>992.25</v>
      </c>
      <c r="G36" s="140">
        <f t="shared" si="2"/>
        <v>1190.7</v>
      </c>
      <c r="H36" s="290"/>
      <c r="I36" s="334">
        <v>1091.48</v>
      </c>
      <c r="J36" s="140">
        <f t="shared" si="1"/>
        <v>1309.7760000000001</v>
      </c>
    </row>
    <row r="37" spans="2:10" ht="21" customHeight="1" thickBot="1">
      <c r="B37" s="27"/>
      <c r="C37" s="355" t="s">
        <v>284</v>
      </c>
      <c r="D37" s="355"/>
      <c r="E37" s="195"/>
      <c r="F37" s="368" t="s">
        <v>277</v>
      </c>
      <c r="G37" s="368"/>
      <c r="H37" s="368"/>
      <c r="I37" s="368"/>
      <c r="J37" s="368"/>
    </row>
    <row r="38" spans="2:10" ht="16" thickBot="1">
      <c r="B38" s="16"/>
      <c r="C38" s="298"/>
      <c r="D38" s="298"/>
      <c r="E38" s="298"/>
      <c r="F38" s="298"/>
      <c r="G38" s="300"/>
      <c r="H38" s="300"/>
      <c r="I38" s="298"/>
      <c r="J38" s="290"/>
    </row>
    <row r="39" spans="2:10" ht="15.5">
      <c r="B39" s="28" t="s">
        <v>285</v>
      </c>
      <c r="C39" s="16"/>
      <c r="D39" s="16"/>
      <c r="E39" s="16"/>
      <c r="F39" s="364" t="s">
        <v>4</v>
      </c>
      <c r="G39" s="365"/>
      <c r="I39" s="364" t="s">
        <v>2</v>
      </c>
      <c r="J39" s="365"/>
    </row>
    <row r="40" spans="2:10" ht="16" thickBot="1">
      <c r="B40" s="28"/>
      <c r="C40" s="16"/>
      <c r="D40" s="16"/>
      <c r="E40" s="16"/>
      <c r="F40" s="366"/>
      <c r="G40" s="367"/>
      <c r="I40" s="366"/>
      <c r="J40" s="367"/>
    </row>
    <row r="41" spans="2:10" ht="15.5">
      <c r="B41" s="292" t="s">
        <v>246</v>
      </c>
      <c r="C41" s="301" t="s">
        <v>247</v>
      </c>
      <c r="D41" s="302"/>
      <c r="E41" s="302"/>
      <c r="F41" s="294" t="s">
        <v>248</v>
      </c>
      <c r="G41" s="294" t="s">
        <v>248</v>
      </c>
      <c r="I41" s="294" t="s">
        <v>248</v>
      </c>
      <c r="J41" s="294" t="s">
        <v>248</v>
      </c>
    </row>
    <row r="42" spans="2:10" ht="16" thickBot="1">
      <c r="B42" s="303"/>
      <c r="C42" s="304"/>
      <c r="D42" s="28"/>
      <c r="E42" s="28"/>
      <c r="F42" s="295" t="s">
        <v>249</v>
      </c>
      <c r="G42" s="295" t="s">
        <v>250</v>
      </c>
      <c r="I42" s="295" t="s">
        <v>249</v>
      </c>
      <c r="J42" s="295" t="s">
        <v>250</v>
      </c>
    </row>
    <row r="43" spans="2:10" ht="36.75" customHeight="1">
      <c r="B43" s="141" t="s">
        <v>286</v>
      </c>
      <c r="C43" s="356" t="s">
        <v>287</v>
      </c>
      <c r="D43" s="356"/>
      <c r="E43" s="88"/>
      <c r="F43" s="142">
        <v>496.125</v>
      </c>
      <c r="G43" s="143">
        <f t="shared" ref="G43:G49" si="3">F43*1.2</f>
        <v>595.35</v>
      </c>
      <c r="H43" s="300"/>
      <c r="I43" s="334">
        <v>545.74</v>
      </c>
      <c r="J43" s="143">
        <f t="shared" ref="J43:J49" si="4">I43*1.2</f>
        <v>654.88800000000003</v>
      </c>
    </row>
    <row r="44" spans="2:10" ht="36.75" customHeight="1">
      <c r="B44" s="141" t="s">
        <v>288</v>
      </c>
      <c r="C44" s="356" t="s">
        <v>289</v>
      </c>
      <c r="D44" s="356"/>
      <c r="E44" s="132"/>
      <c r="F44" s="140">
        <v>330.75</v>
      </c>
      <c r="G44" s="144">
        <f t="shared" si="3"/>
        <v>396.9</v>
      </c>
      <c r="H44" s="300"/>
      <c r="I44" s="334">
        <v>350.6</v>
      </c>
      <c r="J44" s="144">
        <f t="shared" si="4"/>
        <v>420.72</v>
      </c>
    </row>
    <row r="45" spans="2:10" ht="36.75" customHeight="1">
      <c r="B45" s="141" t="s">
        <v>290</v>
      </c>
      <c r="C45" s="356" t="s">
        <v>291</v>
      </c>
      <c r="D45" s="356"/>
      <c r="E45" s="132"/>
      <c r="F45" s="140">
        <v>413.4375</v>
      </c>
      <c r="G45" s="144">
        <f t="shared" si="3"/>
        <v>496.125</v>
      </c>
      <c r="H45" s="300"/>
      <c r="I45" s="334">
        <v>438.25</v>
      </c>
      <c r="J45" s="144">
        <f t="shared" si="4"/>
        <v>525.9</v>
      </c>
    </row>
    <row r="46" spans="2:10" ht="36.75" customHeight="1">
      <c r="B46" s="141" t="s">
        <v>292</v>
      </c>
      <c r="C46" s="356" t="s">
        <v>293</v>
      </c>
      <c r="D46" s="356"/>
      <c r="E46" s="132"/>
      <c r="F46" s="140">
        <v>496.125</v>
      </c>
      <c r="G46" s="144">
        <f t="shared" si="3"/>
        <v>595.35</v>
      </c>
      <c r="H46" s="300"/>
      <c r="I46" s="334">
        <v>525.9</v>
      </c>
      <c r="J46" s="144">
        <f t="shared" si="4"/>
        <v>631.07999999999993</v>
      </c>
    </row>
    <row r="47" spans="2:10" ht="36.75" customHeight="1">
      <c r="B47" s="141" t="s">
        <v>294</v>
      </c>
      <c r="C47" s="356" t="s">
        <v>295</v>
      </c>
      <c r="D47" s="356"/>
      <c r="E47" s="132"/>
      <c r="F47" s="140">
        <v>578.8125</v>
      </c>
      <c r="G47" s="144">
        <f t="shared" si="3"/>
        <v>694.57499999999993</v>
      </c>
      <c r="H47" s="300"/>
      <c r="I47" s="334">
        <v>613.54</v>
      </c>
      <c r="J47" s="144">
        <f t="shared" si="4"/>
        <v>736.24799999999993</v>
      </c>
    </row>
    <row r="48" spans="2:10" ht="36.75" customHeight="1">
      <c r="B48" s="141" t="s">
        <v>296</v>
      </c>
      <c r="C48" s="356" t="s">
        <v>297</v>
      </c>
      <c r="D48" s="356"/>
      <c r="E48" s="132"/>
      <c r="F48" s="140">
        <v>206.71875</v>
      </c>
      <c r="G48" s="144">
        <f t="shared" si="3"/>
        <v>248.0625</v>
      </c>
      <c r="H48" s="300"/>
      <c r="I48" s="334">
        <v>219.12</v>
      </c>
      <c r="J48" s="144">
        <f t="shared" si="4"/>
        <v>262.94400000000002</v>
      </c>
    </row>
    <row r="49" spans="2:10" ht="36.75" customHeight="1">
      <c r="B49" s="141" t="s">
        <v>298</v>
      </c>
      <c r="C49" s="356" t="s">
        <v>299</v>
      </c>
      <c r="D49" s="356"/>
      <c r="E49" s="132"/>
      <c r="F49" s="140">
        <v>206.71875</v>
      </c>
      <c r="G49" s="144">
        <f t="shared" si="3"/>
        <v>248.0625</v>
      </c>
      <c r="H49" s="300"/>
      <c r="I49" s="334">
        <v>219.12</v>
      </c>
      <c r="J49" s="144">
        <f t="shared" si="4"/>
        <v>262.94400000000002</v>
      </c>
    </row>
    <row r="50" spans="2:10" ht="36.75" customHeight="1">
      <c r="B50" s="141" t="s">
        <v>300</v>
      </c>
      <c r="C50" s="356" t="s">
        <v>301</v>
      </c>
      <c r="D50" s="356"/>
      <c r="E50" s="192"/>
      <c r="F50" s="369" t="s">
        <v>277</v>
      </c>
      <c r="G50" s="370"/>
      <c r="H50" s="300"/>
      <c r="I50" s="369" t="s">
        <v>277</v>
      </c>
      <c r="J50" s="370"/>
    </row>
    <row r="51" spans="2:10" ht="36.75" customHeight="1">
      <c r="B51" s="141"/>
      <c r="C51" s="356" t="s">
        <v>302</v>
      </c>
      <c r="D51" s="356"/>
      <c r="E51" s="192"/>
      <c r="F51" s="369" t="s">
        <v>277</v>
      </c>
      <c r="G51" s="370"/>
      <c r="H51" s="300"/>
      <c r="I51" s="369" t="s">
        <v>277</v>
      </c>
      <c r="J51" s="370"/>
    </row>
    <row r="52" spans="2:10" ht="36.75" customHeight="1" thickBot="1">
      <c r="B52" s="305"/>
      <c r="C52" s="355" t="s">
        <v>303</v>
      </c>
      <c r="D52" s="355"/>
      <c r="E52" s="288"/>
      <c r="F52" s="369" t="s">
        <v>277</v>
      </c>
      <c r="G52" s="370"/>
      <c r="H52" s="300"/>
      <c r="I52" s="369" t="s">
        <v>277</v>
      </c>
      <c r="J52" s="370"/>
    </row>
    <row r="53" spans="2:10" ht="15.5">
      <c r="B53" s="28"/>
      <c r="C53" s="16"/>
      <c r="D53" s="16"/>
      <c r="E53" s="16"/>
      <c r="F53" s="16"/>
      <c r="G53" s="16"/>
      <c r="H53" s="300"/>
      <c r="I53" s="16"/>
      <c r="J53" s="16"/>
    </row>
    <row r="54" spans="2:10" ht="15.5">
      <c r="B54" s="75" t="s">
        <v>304</v>
      </c>
      <c r="C54" s="16"/>
      <c r="D54" s="16"/>
      <c r="E54" s="16"/>
      <c r="F54" s="16"/>
      <c r="G54" s="300"/>
      <c r="H54" s="300"/>
      <c r="I54" s="298"/>
      <c r="J54" s="290"/>
    </row>
    <row r="55" spans="2:10" ht="15.5">
      <c r="B55" s="89" t="s">
        <v>305</v>
      </c>
      <c r="C55" s="16"/>
      <c r="D55" s="16"/>
      <c r="E55" s="16"/>
      <c r="F55" s="16"/>
      <c r="G55" s="300"/>
      <c r="H55" s="300"/>
      <c r="I55" s="298"/>
      <c r="J55" s="290"/>
    </row>
    <row r="56" spans="2:10" ht="15.5">
      <c r="B56" s="89" t="s">
        <v>306</v>
      </c>
      <c r="C56" s="16"/>
      <c r="D56" s="16"/>
      <c r="E56" s="16"/>
      <c r="F56" s="16"/>
      <c r="G56" s="300"/>
      <c r="H56" s="300"/>
      <c r="I56" s="298"/>
      <c r="J56" s="290"/>
    </row>
    <row r="57" spans="2:10" ht="15.5">
      <c r="B57" s="89" t="s">
        <v>307</v>
      </c>
      <c r="C57" s="16"/>
      <c r="D57" s="16"/>
      <c r="E57" s="16"/>
      <c r="F57" s="16"/>
      <c r="G57" s="300"/>
      <c r="H57" s="300"/>
      <c r="I57" s="298"/>
      <c r="J57" s="290"/>
    </row>
    <row r="58" spans="2:10" ht="15.5">
      <c r="B58" s="89" t="s">
        <v>308</v>
      </c>
      <c r="C58" s="16"/>
      <c r="D58" s="16"/>
      <c r="E58" s="16"/>
      <c r="F58" s="16"/>
      <c r="G58" s="300"/>
      <c r="H58" s="300"/>
      <c r="I58" s="298"/>
      <c r="J58" s="290"/>
    </row>
    <row r="59" spans="2:10" ht="15.5">
      <c r="B59" s="89" t="s">
        <v>309</v>
      </c>
      <c r="C59" s="16"/>
      <c r="D59" s="16"/>
      <c r="E59" s="16"/>
      <c r="F59" s="16"/>
      <c r="G59" s="300"/>
      <c r="H59" s="300"/>
      <c r="I59" s="298"/>
      <c r="J59" s="290"/>
    </row>
    <row r="60" spans="2:10" ht="15.5">
      <c r="B60" s="89" t="s">
        <v>310</v>
      </c>
      <c r="C60" s="16"/>
      <c r="D60" s="16"/>
      <c r="E60" s="16"/>
      <c r="F60" s="16"/>
      <c r="G60" s="300"/>
      <c r="H60" s="300"/>
      <c r="I60" s="298"/>
      <c r="J60" s="290"/>
    </row>
    <row r="61" spans="2:10" ht="15.5">
      <c r="B61" s="75" t="s">
        <v>311</v>
      </c>
      <c r="C61" s="16"/>
      <c r="D61" s="16"/>
      <c r="E61" s="16"/>
      <c r="F61" s="16"/>
      <c r="G61" s="300"/>
      <c r="H61" s="300"/>
      <c r="I61" s="298"/>
      <c r="J61" s="290"/>
    </row>
    <row r="62" spans="2:10" ht="15.5">
      <c r="B62" s="283" t="s">
        <v>312</v>
      </c>
      <c r="C62" s="16"/>
      <c r="D62" s="16"/>
      <c r="E62" s="16"/>
      <c r="F62" s="16"/>
      <c r="G62" s="300"/>
      <c r="H62" s="300"/>
      <c r="I62" s="298"/>
      <c r="J62" s="290"/>
    </row>
    <row r="63" spans="2:10" ht="15.5">
      <c r="B63" s="16"/>
      <c r="C63" s="16"/>
      <c r="D63" s="16"/>
      <c r="E63" s="16"/>
      <c r="F63" s="16"/>
      <c r="G63" s="300"/>
      <c r="H63" s="300"/>
      <c r="I63" s="298"/>
      <c r="J63" s="290"/>
    </row>
    <row r="64" spans="2:10" ht="15.5">
      <c r="B64" s="89" t="s">
        <v>313</v>
      </c>
      <c r="C64" s="16"/>
      <c r="D64" s="16"/>
      <c r="E64" s="16"/>
      <c r="F64" s="16"/>
      <c r="G64" s="300"/>
      <c r="H64" s="300"/>
      <c r="I64" s="298"/>
      <c r="J64" s="290"/>
    </row>
    <row r="65" spans="2:13" ht="15.5">
      <c r="B65" s="16"/>
      <c r="C65" s="16"/>
      <c r="D65" s="16"/>
      <c r="E65" s="16"/>
      <c r="F65" s="16"/>
      <c r="G65" s="300"/>
      <c r="H65" s="300"/>
      <c r="I65" s="298"/>
      <c r="J65" s="290"/>
    </row>
    <row r="66" spans="2:13" ht="15.5">
      <c r="B66" s="75" t="s">
        <v>314</v>
      </c>
      <c r="C66" s="16"/>
      <c r="D66" s="16"/>
      <c r="E66" s="16"/>
      <c r="F66" s="16"/>
      <c r="G66" s="300"/>
      <c r="H66" s="300"/>
      <c r="I66" s="298"/>
      <c r="J66" s="290"/>
    </row>
    <row r="67" spans="2:13" ht="15.5">
      <c r="B67" s="89" t="s">
        <v>315</v>
      </c>
      <c r="C67" s="16"/>
      <c r="D67" s="16"/>
      <c r="E67" s="16"/>
      <c r="F67" s="16"/>
      <c r="G67" s="300"/>
      <c r="H67" s="300"/>
      <c r="I67" s="298"/>
      <c r="J67" s="290"/>
    </row>
    <row r="68" spans="2:13" ht="15.5">
      <c r="B68" s="16"/>
      <c r="C68" s="16"/>
      <c r="D68" s="16"/>
      <c r="E68" s="16"/>
      <c r="F68" s="16"/>
      <c r="G68" s="300"/>
      <c r="H68" s="300"/>
      <c r="I68" s="298"/>
      <c r="J68" s="290"/>
    </row>
    <row r="69" spans="2:13" ht="15.5">
      <c r="B69" s="283" t="s">
        <v>316</v>
      </c>
      <c r="C69" s="16"/>
      <c r="D69" s="16"/>
      <c r="E69" s="16"/>
      <c r="F69" s="16"/>
      <c r="G69" s="300"/>
      <c r="H69" s="300"/>
      <c r="I69" s="298"/>
      <c r="J69" s="290"/>
    </row>
    <row r="70" spans="2:13" ht="16" thickBot="1">
      <c r="B70" s="16"/>
      <c r="C70" s="16"/>
      <c r="D70" s="16"/>
      <c r="E70" s="16"/>
      <c r="F70" s="16"/>
      <c r="G70" s="16"/>
      <c r="H70" s="16"/>
      <c r="I70" s="16"/>
      <c r="J70" s="16"/>
    </row>
    <row r="71" spans="2:13" ht="15.5">
      <c r="B71" s="28" t="s">
        <v>317</v>
      </c>
      <c r="C71" s="16"/>
      <c r="D71" s="16"/>
      <c r="E71" s="16"/>
      <c r="F71" s="364" t="s">
        <v>4</v>
      </c>
      <c r="G71" s="365"/>
      <c r="I71" s="364" t="s">
        <v>2</v>
      </c>
      <c r="J71" s="365"/>
    </row>
    <row r="72" spans="2:13" ht="13.5" customHeight="1" thickBot="1">
      <c r="B72" s="272"/>
      <c r="C72" s="272"/>
      <c r="D72" s="272"/>
      <c r="E72" s="272"/>
      <c r="F72" s="366"/>
      <c r="G72" s="367"/>
      <c r="I72" s="366"/>
      <c r="J72" s="367"/>
      <c r="K72" s="272"/>
      <c r="L72" s="272"/>
    </row>
    <row r="73" spans="2:13" ht="16" thickBot="1">
      <c r="B73" s="306" t="s">
        <v>246</v>
      </c>
      <c r="C73" s="349" t="s">
        <v>247</v>
      </c>
      <c r="D73" s="350"/>
      <c r="E73" s="307"/>
      <c r="F73" s="308" t="s">
        <v>318</v>
      </c>
      <c r="G73" s="308" t="s">
        <v>319</v>
      </c>
      <c r="H73" s="16"/>
      <c r="I73" s="308" t="s">
        <v>318</v>
      </c>
      <c r="J73" s="308" t="s">
        <v>319</v>
      </c>
      <c r="K73" s="272"/>
      <c r="L73" s="272"/>
      <c r="M73" s="272"/>
    </row>
    <row r="74" spans="2:13" ht="15.5">
      <c r="B74" s="309"/>
      <c r="C74" s="351" t="s">
        <v>320</v>
      </c>
      <c r="D74" s="352"/>
      <c r="E74" s="289"/>
      <c r="F74" s="140">
        <v>27.5625</v>
      </c>
      <c r="G74" s="145">
        <f>F74*1.2</f>
        <v>33.074999999999996</v>
      </c>
      <c r="H74" s="16"/>
      <c r="I74" s="140">
        <v>29.21</v>
      </c>
      <c r="J74" s="145">
        <f t="shared" ref="J74:J79" si="5">I74*1.2</f>
        <v>35.052</v>
      </c>
      <c r="K74" s="272"/>
      <c r="L74" s="272"/>
      <c r="M74" s="272"/>
    </row>
    <row r="75" spans="2:13" ht="15.5">
      <c r="B75" s="310"/>
      <c r="C75" s="353" t="s">
        <v>321</v>
      </c>
      <c r="D75" s="354"/>
      <c r="E75" s="193"/>
      <c r="F75" s="140">
        <v>27.5625</v>
      </c>
      <c r="G75" s="144">
        <f>F75*1.2</f>
        <v>33.074999999999996</v>
      </c>
      <c r="H75" s="16"/>
      <c r="I75" s="140">
        <v>29.21</v>
      </c>
      <c r="J75" s="144">
        <f t="shared" si="5"/>
        <v>35.052</v>
      </c>
      <c r="K75" s="272"/>
      <c r="L75" s="272"/>
      <c r="M75" s="272"/>
    </row>
    <row r="76" spans="2:13" ht="15.5">
      <c r="B76" s="310"/>
      <c r="C76" s="353" t="s">
        <v>322</v>
      </c>
      <c r="D76" s="354"/>
      <c r="E76" s="193"/>
      <c r="F76" s="140">
        <v>82.6875</v>
      </c>
      <c r="G76" s="144">
        <f>F76*1.2</f>
        <v>99.224999999999994</v>
      </c>
      <c r="H76" s="16"/>
      <c r="I76" s="140">
        <v>95.62</v>
      </c>
      <c r="J76" s="144">
        <f t="shared" si="5"/>
        <v>114.744</v>
      </c>
      <c r="K76" s="272"/>
      <c r="L76" s="272"/>
      <c r="M76" s="272"/>
    </row>
    <row r="77" spans="2:13" ht="15.5">
      <c r="B77" s="310"/>
      <c r="C77" s="353" t="s">
        <v>323</v>
      </c>
      <c r="D77" s="354"/>
      <c r="E77" s="193"/>
      <c r="F77" s="140">
        <v>82.6875</v>
      </c>
      <c r="G77" s="144">
        <f>F77*1.2</f>
        <v>99.224999999999994</v>
      </c>
      <c r="H77" s="16"/>
      <c r="I77" s="140">
        <v>191.23</v>
      </c>
      <c r="J77" s="144">
        <f t="shared" si="5"/>
        <v>229.47599999999997</v>
      </c>
      <c r="K77" s="272"/>
      <c r="L77" s="272"/>
      <c r="M77" s="272"/>
    </row>
    <row r="78" spans="2:13" ht="15.5">
      <c r="B78" s="310"/>
      <c r="C78" s="353" t="s">
        <v>324</v>
      </c>
      <c r="D78" s="354"/>
      <c r="E78" s="193"/>
      <c r="F78" s="333" t="s">
        <v>325</v>
      </c>
      <c r="G78" s="333" t="s">
        <v>325</v>
      </c>
      <c r="H78" s="16"/>
      <c r="I78" s="140">
        <v>95.62</v>
      </c>
      <c r="J78" s="140">
        <f t="shared" si="5"/>
        <v>114.744</v>
      </c>
      <c r="K78" s="272"/>
      <c r="L78" s="272"/>
      <c r="M78" s="272"/>
    </row>
    <row r="79" spans="2:13" ht="15.5">
      <c r="B79" s="310"/>
      <c r="C79" s="353" t="s">
        <v>326</v>
      </c>
      <c r="D79" s="354"/>
      <c r="E79" s="193"/>
      <c r="F79" s="333" t="s">
        <v>325</v>
      </c>
      <c r="G79" s="333" t="s">
        <v>325</v>
      </c>
      <c r="H79" s="16"/>
      <c r="I79" s="140">
        <v>47.81</v>
      </c>
      <c r="J79" s="140">
        <f t="shared" si="5"/>
        <v>57.372</v>
      </c>
      <c r="K79" s="272"/>
      <c r="L79" s="272"/>
      <c r="M79" s="272"/>
    </row>
    <row r="80" spans="2:13" ht="15.5">
      <c r="B80" s="310"/>
      <c r="C80" s="353" t="s">
        <v>327</v>
      </c>
      <c r="D80" s="354"/>
      <c r="E80" s="193"/>
      <c r="F80" s="333" t="s">
        <v>325</v>
      </c>
      <c r="G80" s="333" t="s">
        <v>325</v>
      </c>
      <c r="H80" s="16"/>
      <c r="I80" s="369" t="s">
        <v>277</v>
      </c>
      <c r="J80" s="370"/>
      <c r="K80" s="272"/>
      <c r="L80" s="272"/>
      <c r="M80" s="272"/>
    </row>
    <row r="81" spans="2:13" ht="16" thickBot="1">
      <c r="B81" s="311"/>
      <c r="C81" s="371" t="s">
        <v>328</v>
      </c>
      <c r="D81" s="372"/>
      <c r="E81" s="194"/>
      <c r="F81" s="327" t="s">
        <v>325</v>
      </c>
      <c r="G81" s="327" t="s">
        <v>325</v>
      </c>
      <c r="H81" s="16"/>
      <c r="I81" s="146">
        <v>95.62</v>
      </c>
      <c r="J81" s="140">
        <f>I81*1.2</f>
        <v>114.744</v>
      </c>
      <c r="K81" s="272"/>
      <c r="L81" s="272"/>
      <c r="M81" s="272"/>
    </row>
    <row r="82" spans="2:13" ht="15.5">
      <c r="B82" s="16"/>
      <c r="C82" s="16"/>
      <c r="D82" s="16"/>
      <c r="E82" s="16"/>
      <c r="F82" s="16"/>
      <c r="G82" s="272"/>
      <c r="H82" s="16"/>
      <c r="I82" s="272"/>
      <c r="J82" s="272"/>
      <c r="K82" s="272"/>
      <c r="L82" s="272"/>
    </row>
    <row r="83" spans="2:13" ht="15.5">
      <c r="B83" s="29" t="s">
        <v>329</v>
      </c>
      <c r="C83" s="16"/>
      <c r="D83" s="16"/>
      <c r="E83" s="16"/>
      <c r="F83" s="16"/>
      <c r="G83" s="16"/>
      <c r="H83" s="16"/>
      <c r="I83" s="16"/>
      <c r="J83" s="16"/>
    </row>
    <row r="84" spans="2:13" ht="15.5">
      <c r="B84" s="16"/>
      <c r="C84" s="16"/>
      <c r="D84" s="16"/>
      <c r="E84" s="16"/>
      <c r="F84" s="16"/>
      <c r="G84" s="16"/>
      <c r="H84" s="16"/>
      <c r="I84" s="16"/>
      <c r="J84" s="16"/>
    </row>
    <row r="85" spans="2:13" ht="15.5">
      <c r="B85" s="16"/>
      <c r="C85" s="16"/>
      <c r="D85" s="16"/>
      <c r="E85" s="16"/>
      <c r="F85" s="16"/>
      <c r="G85" s="16"/>
      <c r="H85" s="16"/>
      <c r="I85" s="16"/>
      <c r="J85" s="16"/>
    </row>
    <row r="86" spans="2:13" ht="15.5">
      <c r="B86" s="16"/>
      <c r="C86" s="16"/>
      <c r="D86" s="16"/>
      <c r="E86" s="16"/>
      <c r="F86" s="16"/>
      <c r="G86" s="16"/>
      <c r="H86" s="16"/>
      <c r="I86" s="16"/>
      <c r="J86" s="16"/>
    </row>
    <row r="87" spans="2:13" ht="15.5">
      <c r="B87" s="16"/>
      <c r="C87" s="16"/>
      <c r="D87" s="16"/>
      <c r="E87" s="16"/>
      <c r="F87" s="16"/>
      <c r="G87" s="16"/>
      <c r="H87" s="16"/>
      <c r="I87" s="16"/>
      <c r="J87" s="16"/>
    </row>
    <row r="88" spans="2:13" ht="15.5">
      <c r="B88" s="16"/>
      <c r="C88" s="16"/>
      <c r="D88" s="16"/>
      <c r="E88" s="16"/>
      <c r="F88" s="16"/>
      <c r="G88" s="16"/>
      <c r="H88" s="16"/>
      <c r="I88" s="16"/>
      <c r="J88" s="16"/>
    </row>
    <row r="89" spans="2:13" ht="15.5">
      <c r="B89" s="16"/>
      <c r="C89" s="16"/>
      <c r="D89" s="16"/>
      <c r="E89" s="16"/>
      <c r="F89" s="16"/>
      <c r="G89" s="16"/>
      <c r="H89" s="16"/>
      <c r="I89" s="16"/>
      <c r="J89" s="16"/>
    </row>
    <row r="90" spans="2:13" ht="15.5">
      <c r="B90" s="16"/>
      <c r="C90" s="16"/>
      <c r="D90" s="16"/>
      <c r="E90" s="16"/>
      <c r="F90" s="16"/>
      <c r="G90" s="16"/>
      <c r="H90" s="16"/>
      <c r="I90" s="16"/>
      <c r="J90" s="16"/>
    </row>
    <row r="91" spans="2:13" ht="15.5">
      <c r="B91" s="16"/>
      <c r="C91" s="16"/>
      <c r="D91" s="16"/>
      <c r="E91" s="16"/>
      <c r="F91" s="16"/>
      <c r="G91" s="16"/>
      <c r="H91" s="16"/>
      <c r="I91" s="16"/>
      <c r="J91" s="16"/>
    </row>
    <row r="92" spans="2:13" ht="15.5">
      <c r="B92" s="16"/>
      <c r="C92" s="16"/>
      <c r="D92" s="16"/>
      <c r="E92" s="16"/>
      <c r="F92" s="16"/>
      <c r="G92" s="16"/>
      <c r="H92" s="16"/>
      <c r="I92" s="16"/>
      <c r="J92" s="16"/>
    </row>
    <row r="93" spans="2:13" ht="15.5">
      <c r="B93" s="16"/>
      <c r="C93" s="16"/>
      <c r="D93" s="16"/>
      <c r="E93" s="16"/>
      <c r="F93" s="16"/>
      <c r="G93" s="16"/>
      <c r="H93" s="16"/>
      <c r="I93" s="16"/>
      <c r="J93" s="16"/>
    </row>
    <row r="94" spans="2:13" ht="15.5">
      <c r="B94" s="16"/>
      <c r="C94" s="16"/>
      <c r="D94" s="16"/>
      <c r="E94" s="16"/>
      <c r="F94" s="16"/>
      <c r="G94" s="16"/>
      <c r="H94" s="16"/>
      <c r="I94" s="16"/>
      <c r="J94" s="16"/>
    </row>
  </sheetData>
  <mergeCells count="53">
    <mergeCell ref="C78:D78"/>
    <mergeCell ref="C79:D79"/>
    <mergeCell ref="C80:D80"/>
    <mergeCell ref="C81:D81"/>
    <mergeCell ref="I80:J80"/>
    <mergeCell ref="F71:G72"/>
    <mergeCell ref="I71:J72"/>
    <mergeCell ref="F50:G50"/>
    <mergeCell ref="I50:J50"/>
    <mergeCell ref="F51:G51"/>
    <mergeCell ref="I51:J51"/>
    <mergeCell ref="F52:G52"/>
    <mergeCell ref="I52:J52"/>
    <mergeCell ref="F4:G5"/>
    <mergeCell ref="I4:J5"/>
    <mergeCell ref="F21:G22"/>
    <mergeCell ref="I21:J22"/>
    <mergeCell ref="F39:G40"/>
    <mergeCell ref="I39:J40"/>
    <mergeCell ref="F37:J37"/>
    <mergeCell ref="F32:G32"/>
    <mergeCell ref="I32:J32"/>
    <mergeCell ref="B23:B24"/>
    <mergeCell ref="C23:D24"/>
    <mergeCell ref="C46:D46"/>
    <mergeCell ref="C47:D47"/>
    <mergeCell ref="C43:D43"/>
    <mergeCell ref="C44:D44"/>
    <mergeCell ref="C45:D45"/>
    <mergeCell ref="C25:D25"/>
    <mergeCell ref="C26:D26"/>
    <mergeCell ref="C27:D27"/>
    <mergeCell ref="C28:D28"/>
    <mergeCell ref="C29:D29"/>
    <mergeCell ref="C30:D30"/>
    <mergeCell ref="C8:D8"/>
    <mergeCell ref="C35:D35"/>
    <mergeCell ref="C36:D36"/>
    <mergeCell ref="C34:D34"/>
    <mergeCell ref="C51:D51"/>
    <mergeCell ref="C48:D48"/>
    <mergeCell ref="C49:D49"/>
    <mergeCell ref="C52:D52"/>
    <mergeCell ref="C31:D31"/>
    <mergeCell ref="C32:D32"/>
    <mergeCell ref="C33:D33"/>
    <mergeCell ref="C37:D37"/>
    <mergeCell ref="C50:D50"/>
    <mergeCell ref="C73:D73"/>
    <mergeCell ref="C74:D74"/>
    <mergeCell ref="C75:D75"/>
    <mergeCell ref="C76:D76"/>
    <mergeCell ref="C77:D77"/>
  </mergeCells>
  <phoneticPr fontId="3" type="noConversion"/>
  <printOptions horizontalCentered="1"/>
  <pageMargins left="0.74803149606299213" right="0.74803149606299213" top="0.98425196850393704" bottom="0.98425196850393704" header="0.51181102362204722" footer="0.51181102362204722"/>
  <pageSetup paperSize="9" scale="45" firstPageNumber="80" orientation="portrait" useFirstPageNumber="1" r:id="rId1"/>
  <headerFooter alignWithMargins="0">
    <oddFooter>&amp;C&amp;"Gill Sans MT Light,Regular"Page 12.23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B2:K50"/>
  <sheetViews>
    <sheetView showGridLines="0" topLeftCell="A18" zoomScale="95" zoomScaleNormal="95" zoomScaleSheetLayoutView="85" workbookViewId="0">
      <selection activeCell="G32" sqref="G32"/>
    </sheetView>
  </sheetViews>
  <sheetFormatPr defaultColWidth="9.1796875" defaultRowHeight="15.5"/>
  <cols>
    <col min="1" max="2" width="3.7265625" style="16" customWidth="1"/>
    <col min="3" max="3" width="65.7265625" style="16" customWidth="1"/>
    <col min="4" max="4" width="3.7265625" style="16" customWidth="1"/>
    <col min="5" max="5" width="12.7265625" style="17" customWidth="1"/>
    <col min="6" max="6" width="3.7265625" style="17" customWidth="1"/>
    <col min="7" max="7" width="12.7265625" style="17" customWidth="1"/>
    <col min="8" max="8" width="3.7265625" style="17" customWidth="1"/>
    <col min="9" max="9" width="12.7265625" style="17" customWidth="1"/>
    <col min="10" max="10" width="3.7265625" style="17" customWidth="1"/>
    <col min="11" max="11" width="12.7265625" style="17" customWidth="1"/>
    <col min="12" max="16384" width="9.1796875" style="16"/>
  </cols>
  <sheetData>
    <row r="2" spans="2:11" ht="20">
      <c r="B2" s="86" t="s">
        <v>3</v>
      </c>
    </row>
    <row r="3" spans="2:11">
      <c r="E3" s="197" t="s">
        <v>4</v>
      </c>
      <c r="F3" s="197"/>
      <c r="G3" s="197" t="s">
        <v>2</v>
      </c>
      <c r="H3" s="38"/>
      <c r="I3" s="38"/>
      <c r="J3" s="38"/>
      <c r="K3" s="197" t="s">
        <v>2</v>
      </c>
    </row>
    <row r="4" spans="2:11" s="74" customFormat="1" ht="31">
      <c r="E4" s="126" t="s">
        <v>5</v>
      </c>
      <c r="F4" s="197"/>
      <c r="G4" s="126" t="s">
        <v>5</v>
      </c>
      <c r="H4" s="197"/>
      <c r="I4" s="198" t="s">
        <v>6</v>
      </c>
      <c r="J4" s="197"/>
      <c r="K4" s="90" t="s">
        <v>7</v>
      </c>
    </row>
    <row r="5" spans="2:11" s="74" customFormat="1">
      <c r="B5" s="28" t="s">
        <v>330</v>
      </c>
      <c r="E5" s="267" t="s">
        <v>8</v>
      </c>
      <c r="F5" s="277"/>
      <c r="G5" s="267" t="s">
        <v>8</v>
      </c>
      <c r="H5" s="253"/>
      <c r="I5" s="267" t="s">
        <v>8</v>
      </c>
      <c r="J5" s="277"/>
      <c r="K5" s="267" t="s">
        <v>8</v>
      </c>
    </row>
    <row r="6" spans="2:11">
      <c r="B6" s="138" t="s">
        <v>331</v>
      </c>
      <c r="G6" s="38"/>
      <c r="I6" s="20"/>
      <c r="K6" s="265"/>
    </row>
    <row r="7" spans="2:11">
      <c r="C7" s="16" t="s">
        <v>332</v>
      </c>
      <c r="E7" s="207">
        <v>125.64</v>
      </c>
      <c r="F7" s="37"/>
      <c r="G7" s="207">
        <v>131.91999999999999</v>
      </c>
      <c r="H7" s="20"/>
      <c r="I7" s="20">
        <f>G7*0.2</f>
        <v>26.384</v>
      </c>
      <c r="J7" s="20"/>
      <c r="K7" s="37">
        <f>SUM(G7:J7)</f>
        <v>158.30399999999997</v>
      </c>
    </row>
    <row r="8" spans="2:11">
      <c r="C8" s="16" t="s">
        <v>333</v>
      </c>
      <c r="E8" s="207">
        <v>89.24</v>
      </c>
      <c r="F8" s="37"/>
      <c r="G8" s="207">
        <v>94</v>
      </c>
      <c r="H8" s="20"/>
      <c r="I8" s="20">
        <v>0</v>
      </c>
      <c r="J8" s="20"/>
      <c r="K8" s="37">
        <f>G8+I8</f>
        <v>94</v>
      </c>
    </row>
    <row r="9" spans="2:11">
      <c r="C9" s="16" t="s">
        <v>334</v>
      </c>
      <c r="E9" s="207">
        <v>17.04</v>
      </c>
      <c r="F9" s="37"/>
      <c r="G9" s="207">
        <v>17.89</v>
      </c>
      <c r="H9" s="286"/>
      <c r="I9" s="20">
        <f t="shared" ref="I9:I14" si="0">G9*0.2</f>
        <v>3.5780000000000003</v>
      </c>
      <c r="J9" s="20"/>
      <c r="K9" s="37">
        <f t="shared" ref="K9" si="1">G9+I9</f>
        <v>21.468</v>
      </c>
    </row>
    <row r="10" spans="2:11">
      <c r="C10" s="16" t="s">
        <v>335</v>
      </c>
      <c r="E10" s="207">
        <v>41</v>
      </c>
      <c r="F10" s="37"/>
      <c r="G10" s="207">
        <v>45.5</v>
      </c>
      <c r="H10" s="20"/>
      <c r="I10" s="20">
        <f t="shared" si="0"/>
        <v>9.1</v>
      </c>
      <c r="J10" s="20"/>
      <c r="K10" s="37">
        <f>G10+I10</f>
        <v>54.6</v>
      </c>
    </row>
    <row r="11" spans="2:11">
      <c r="C11" s="16" t="s">
        <v>336</v>
      </c>
      <c r="E11" s="207">
        <v>4.42</v>
      </c>
      <c r="F11" s="37"/>
      <c r="G11" s="207">
        <v>9.1</v>
      </c>
      <c r="H11" s="20"/>
      <c r="I11" s="20">
        <f t="shared" si="0"/>
        <v>1.82</v>
      </c>
      <c r="J11" s="20"/>
      <c r="K11" s="37">
        <f t="shared" ref="K11:K14" si="2">G11+I11</f>
        <v>10.92</v>
      </c>
    </row>
    <row r="12" spans="2:11">
      <c r="C12" s="16" t="s">
        <v>337</v>
      </c>
      <c r="E12" s="207">
        <v>34.049999999999997</v>
      </c>
      <c r="F12" s="37"/>
      <c r="G12" s="207">
        <v>35.753100180525003</v>
      </c>
      <c r="H12" s="20"/>
      <c r="I12" s="20">
        <f t="shared" si="0"/>
        <v>7.1506200361050007</v>
      </c>
      <c r="J12" s="20"/>
      <c r="K12" s="37">
        <f t="shared" si="2"/>
        <v>42.903720216630006</v>
      </c>
    </row>
    <row r="13" spans="2:11">
      <c r="C13" s="16" t="s">
        <v>338</v>
      </c>
      <c r="E13" s="207">
        <v>17.04</v>
      </c>
      <c r="F13" s="37"/>
      <c r="G13" s="207">
        <v>18</v>
      </c>
      <c r="H13" s="20"/>
      <c r="I13" s="20">
        <v>0</v>
      </c>
      <c r="J13" s="20"/>
      <c r="K13" s="37">
        <f t="shared" si="2"/>
        <v>18</v>
      </c>
    </row>
    <row r="14" spans="2:11">
      <c r="C14" s="16" t="s">
        <v>339</v>
      </c>
      <c r="E14" s="207">
        <v>18.489999999999998</v>
      </c>
      <c r="F14" s="37"/>
      <c r="G14" s="20">
        <v>19.417712343750001</v>
      </c>
      <c r="H14" s="20"/>
      <c r="I14" s="20">
        <f t="shared" si="0"/>
        <v>3.8835424687500004</v>
      </c>
      <c r="J14" s="20"/>
      <c r="K14" s="37">
        <f t="shared" si="2"/>
        <v>23.301254812500002</v>
      </c>
    </row>
    <row r="15" spans="2:11" ht="8.25" customHeight="1">
      <c r="E15" s="20"/>
      <c r="F15" s="257"/>
      <c r="G15" s="20"/>
      <c r="H15" s="20"/>
      <c r="I15" s="20"/>
      <c r="J15" s="20"/>
      <c r="K15" s="287"/>
    </row>
    <row r="16" spans="2:11">
      <c r="B16" s="138" t="s">
        <v>340</v>
      </c>
      <c r="E16" s="20"/>
      <c r="F16" s="257"/>
      <c r="G16" s="207"/>
      <c r="H16" s="20"/>
      <c r="I16" s="20"/>
      <c r="J16" s="20"/>
      <c r="K16" s="287"/>
    </row>
    <row r="17" spans="2:11">
      <c r="C17" s="16" t="s">
        <v>332</v>
      </c>
      <c r="E17" s="207">
        <v>165.55425</v>
      </c>
      <c r="F17" s="37"/>
      <c r="G17" s="207">
        <v>173.83401840262499</v>
      </c>
      <c r="H17" s="20"/>
      <c r="I17" s="20">
        <f>G17*0.2</f>
        <v>34.766803680525001</v>
      </c>
      <c r="J17" s="20"/>
      <c r="K17" s="37">
        <f>SUM(G17:J17)</f>
        <v>208.60082208314998</v>
      </c>
    </row>
    <row r="18" spans="2:11">
      <c r="C18" s="16" t="s">
        <v>333</v>
      </c>
      <c r="E18" s="207">
        <v>116.24475000000001</v>
      </c>
      <c r="F18" s="37"/>
      <c r="G18" s="207">
        <v>122</v>
      </c>
      <c r="H18" s="20"/>
      <c r="I18" s="20">
        <v>0</v>
      </c>
      <c r="J18" s="20"/>
      <c r="K18" s="37">
        <f t="shared" ref="K18:K24" si="3">SUM(G18:J18)</f>
        <v>122</v>
      </c>
    </row>
    <row r="19" spans="2:11">
      <c r="C19" s="16" t="s">
        <v>334</v>
      </c>
      <c r="E19" s="207">
        <v>17.04</v>
      </c>
      <c r="F19" s="37"/>
      <c r="G19" s="207">
        <v>17.888119113374998</v>
      </c>
      <c r="H19" s="286"/>
      <c r="I19" s="20">
        <f>G19*0.2</f>
        <v>3.5776238226749997</v>
      </c>
      <c r="J19" s="20"/>
      <c r="K19" s="37">
        <f t="shared" si="3"/>
        <v>21.465742936049999</v>
      </c>
    </row>
    <row r="20" spans="2:11">
      <c r="C20" s="16" t="s">
        <v>335</v>
      </c>
      <c r="E20" s="207">
        <v>41.002499999999998</v>
      </c>
      <c r="F20" s="37"/>
      <c r="G20" s="207">
        <v>45.5</v>
      </c>
      <c r="H20" s="20"/>
      <c r="I20" s="20">
        <f t="shared" ref="I20:I22" si="4">G20*0.2</f>
        <v>9.1</v>
      </c>
      <c r="J20" s="20"/>
      <c r="K20" s="37">
        <f t="shared" si="3"/>
        <v>54.6</v>
      </c>
    </row>
    <row r="21" spans="2:11">
      <c r="C21" s="16" t="s">
        <v>336</v>
      </c>
      <c r="E21" s="207">
        <v>4.42</v>
      </c>
      <c r="F21" s="37"/>
      <c r="G21" s="207">
        <v>9.1</v>
      </c>
      <c r="H21" s="20"/>
      <c r="I21" s="20">
        <f t="shared" si="4"/>
        <v>1.82</v>
      </c>
      <c r="J21" s="20"/>
      <c r="K21" s="37">
        <f t="shared" si="3"/>
        <v>10.92</v>
      </c>
    </row>
    <row r="22" spans="2:11">
      <c r="C22" s="16" t="s">
        <v>337</v>
      </c>
      <c r="E22" s="207">
        <v>34.048049999999996</v>
      </c>
      <c r="F22" s="37"/>
      <c r="G22" s="207">
        <v>35.753100180525003</v>
      </c>
      <c r="H22" s="20"/>
      <c r="I22" s="20">
        <f t="shared" si="4"/>
        <v>7.1506200361050007</v>
      </c>
      <c r="J22" s="20"/>
      <c r="K22" s="37">
        <f t="shared" si="3"/>
        <v>42.903720216630006</v>
      </c>
    </row>
    <row r="23" spans="2:11">
      <c r="C23" s="16" t="s">
        <v>338</v>
      </c>
      <c r="E23" s="207">
        <v>17.04</v>
      </c>
      <c r="F23" s="37"/>
      <c r="G23" s="207">
        <v>18</v>
      </c>
      <c r="H23" s="20"/>
      <c r="I23" s="20">
        <v>0</v>
      </c>
      <c r="J23" s="20"/>
      <c r="K23" s="37">
        <f t="shared" si="3"/>
        <v>18</v>
      </c>
    </row>
    <row r="24" spans="2:11">
      <c r="C24" s="16" t="s">
        <v>339</v>
      </c>
      <c r="E24" s="207">
        <v>18.488399999999999</v>
      </c>
      <c r="F24" s="37"/>
      <c r="G24" s="207">
        <v>19.417712343750001</v>
      </c>
      <c r="H24" s="20"/>
      <c r="I24" s="20">
        <f>G24*0.2</f>
        <v>3.8835424687500004</v>
      </c>
      <c r="J24" s="20"/>
      <c r="K24" s="37">
        <f t="shared" si="3"/>
        <v>23.301254812500002</v>
      </c>
    </row>
    <row r="25" spans="2:11">
      <c r="E25" s="207"/>
      <c r="F25" s="37"/>
      <c r="G25" s="207"/>
      <c r="H25" s="20"/>
      <c r="I25" s="20"/>
      <c r="J25" s="20"/>
      <c r="K25" s="37"/>
    </row>
    <row r="26" spans="2:11">
      <c r="B26" s="138" t="s">
        <v>341</v>
      </c>
      <c r="E26" s="207"/>
      <c r="F26" s="37"/>
      <c r="G26" s="207"/>
      <c r="H26" s="20"/>
      <c r="I26" s="20"/>
      <c r="J26" s="20"/>
      <c r="K26" s="37"/>
    </row>
    <row r="27" spans="2:11">
      <c r="C27" s="16" t="s">
        <v>342</v>
      </c>
      <c r="E27" s="207">
        <v>32.876550000000002</v>
      </c>
      <c r="F27" s="37"/>
      <c r="G27" s="207">
        <v>34.519144629374999</v>
      </c>
      <c r="H27" s="20"/>
      <c r="I27" s="20">
        <f>G27*0.2</f>
        <v>6.9038289258750005</v>
      </c>
      <c r="J27" s="20"/>
      <c r="K27" s="37">
        <f>G27+I27</f>
        <v>41.422973555249996</v>
      </c>
    </row>
    <row r="28" spans="2:11">
      <c r="C28" s="16" t="s">
        <v>343</v>
      </c>
      <c r="E28" s="207">
        <v>21.725999999999999</v>
      </c>
      <c r="F28" s="37"/>
      <c r="G28" s="207">
        <v>22.808155877324996</v>
      </c>
      <c r="H28" s="20"/>
      <c r="I28" s="20">
        <f t="shared" ref="I28:I40" si="5">G28*0.2</f>
        <v>4.5616311754649992</v>
      </c>
      <c r="J28" s="20"/>
      <c r="K28" s="37">
        <f t="shared" ref="K28:K40" si="6">G28+I28</f>
        <v>27.369787052789995</v>
      </c>
    </row>
    <row r="29" spans="2:11">
      <c r="C29" s="16" t="s">
        <v>344</v>
      </c>
      <c r="E29" s="207">
        <v>91.696500000000015</v>
      </c>
      <c r="F29" s="37"/>
      <c r="G29" s="207">
        <v>96</v>
      </c>
      <c r="H29" s="20"/>
      <c r="I29" s="20">
        <v>0</v>
      </c>
      <c r="J29" s="20"/>
      <c r="K29" s="37">
        <f t="shared" si="6"/>
        <v>96</v>
      </c>
    </row>
    <row r="30" spans="2:11">
      <c r="C30" s="16" t="s">
        <v>345</v>
      </c>
      <c r="E30" s="207">
        <v>19.010250000000003</v>
      </c>
      <c r="F30" s="37"/>
      <c r="G30" s="207">
        <v>20</v>
      </c>
      <c r="H30" s="20"/>
      <c r="I30" s="20">
        <v>0</v>
      </c>
      <c r="J30" s="20"/>
      <c r="K30" s="37">
        <f t="shared" si="6"/>
        <v>20</v>
      </c>
    </row>
    <row r="31" spans="2:11">
      <c r="C31" s="16" t="s">
        <v>346</v>
      </c>
      <c r="E31" s="207">
        <v>19.010250000000003</v>
      </c>
      <c r="F31" s="37"/>
      <c r="G31" s="207">
        <v>20</v>
      </c>
      <c r="H31" s="20"/>
      <c r="I31" s="20">
        <v>0</v>
      </c>
      <c r="J31" s="20"/>
      <c r="K31" s="37">
        <f t="shared" si="6"/>
        <v>20</v>
      </c>
    </row>
    <row r="32" spans="2:11">
      <c r="C32" s="16" t="s">
        <v>347</v>
      </c>
      <c r="E32" s="207">
        <v>16.432949999999998</v>
      </c>
      <c r="F32" s="37"/>
      <c r="G32" s="207">
        <v>17.2595723146875</v>
      </c>
      <c r="H32" s="20"/>
      <c r="I32" s="20">
        <f t="shared" si="5"/>
        <v>3.4519144629375003</v>
      </c>
      <c r="J32" s="20"/>
      <c r="K32" s="37">
        <f t="shared" si="6"/>
        <v>20.711486777624998</v>
      </c>
    </row>
    <row r="33" spans="3:11">
      <c r="C33" s="16" t="s">
        <v>348</v>
      </c>
      <c r="E33" s="207">
        <v>16.432949999999998</v>
      </c>
      <c r="F33" s="37"/>
      <c r="G33" s="207">
        <v>17.2595723146875</v>
      </c>
      <c r="H33" s="20"/>
      <c r="I33" s="20">
        <f t="shared" si="5"/>
        <v>3.4519144629375003</v>
      </c>
      <c r="J33" s="20"/>
      <c r="K33" s="37">
        <f t="shared" si="6"/>
        <v>20.711486777624998</v>
      </c>
    </row>
    <row r="34" spans="3:11">
      <c r="C34" s="16" t="s">
        <v>349</v>
      </c>
      <c r="E34" s="207">
        <v>16.432949999999998</v>
      </c>
      <c r="F34" s="37"/>
      <c r="G34" s="207">
        <v>17.2595723146875</v>
      </c>
      <c r="H34" s="20"/>
      <c r="I34" s="20">
        <f t="shared" si="5"/>
        <v>3.4519144629375003</v>
      </c>
      <c r="J34" s="20"/>
      <c r="K34" s="37">
        <f t="shared" si="6"/>
        <v>20.711486777624998</v>
      </c>
    </row>
    <row r="35" spans="3:11">
      <c r="C35" s="16" t="s">
        <v>350</v>
      </c>
      <c r="E35" s="207">
        <v>16.432949999999998</v>
      </c>
      <c r="F35" s="37"/>
      <c r="G35" s="207">
        <v>17.2595723146875</v>
      </c>
      <c r="H35" s="20"/>
      <c r="I35" s="20">
        <f t="shared" si="5"/>
        <v>3.4519144629375003</v>
      </c>
      <c r="J35" s="20"/>
      <c r="K35" s="37">
        <f t="shared" si="6"/>
        <v>20.711486777624998</v>
      </c>
    </row>
    <row r="36" spans="3:11">
      <c r="C36" s="16" t="s">
        <v>351</v>
      </c>
      <c r="E36" s="207">
        <v>16.432949999999998</v>
      </c>
      <c r="F36" s="37"/>
      <c r="G36" s="207">
        <v>17.2595723146875</v>
      </c>
      <c r="H36" s="20"/>
      <c r="I36" s="20">
        <f t="shared" si="5"/>
        <v>3.4519144629375003</v>
      </c>
      <c r="J36" s="20"/>
      <c r="K36" s="37">
        <f t="shared" si="6"/>
        <v>20.711486777624998</v>
      </c>
    </row>
    <row r="37" spans="3:11">
      <c r="C37" s="16" t="s">
        <v>352</v>
      </c>
      <c r="E37" s="207">
        <v>16.432949999999998</v>
      </c>
      <c r="F37" s="37"/>
      <c r="G37" s="207">
        <v>17.2595723146875</v>
      </c>
      <c r="H37" s="20"/>
      <c r="I37" s="20">
        <f t="shared" si="5"/>
        <v>3.4519144629375003</v>
      </c>
      <c r="J37" s="20"/>
      <c r="K37" s="37">
        <f t="shared" si="6"/>
        <v>20.711486777624998</v>
      </c>
    </row>
    <row r="38" spans="3:11">
      <c r="C38" s="16" t="s">
        <v>353</v>
      </c>
      <c r="E38" s="207">
        <v>16.432949999999998</v>
      </c>
      <c r="F38" s="37"/>
      <c r="G38" s="207">
        <v>17.2595723146875</v>
      </c>
      <c r="H38" s="20"/>
      <c r="I38" s="20">
        <f t="shared" si="5"/>
        <v>3.4519144629375003</v>
      </c>
      <c r="J38" s="20"/>
      <c r="K38" s="37">
        <f t="shared" si="6"/>
        <v>20.711486777624998</v>
      </c>
    </row>
    <row r="39" spans="3:11">
      <c r="C39" s="16" t="s">
        <v>354</v>
      </c>
      <c r="E39" s="207">
        <v>16.432949999999998</v>
      </c>
      <c r="F39" s="37"/>
      <c r="G39" s="207">
        <v>17.2595723146875</v>
      </c>
      <c r="H39" s="20"/>
      <c r="I39" s="20">
        <f t="shared" si="5"/>
        <v>3.4519144629375003</v>
      </c>
      <c r="J39" s="20"/>
      <c r="K39" s="37">
        <f t="shared" si="6"/>
        <v>20.711486777624998</v>
      </c>
    </row>
    <row r="40" spans="3:11">
      <c r="C40" s="16" t="s">
        <v>355</v>
      </c>
      <c r="E40" s="207">
        <v>27.008399999999998</v>
      </c>
      <c r="F40" s="37"/>
      <c r="G40" s="37">
        <v>28.355407939687506</v>
      </c>
      <c r="H40" s="20"/>
      <c r="I40" s="20">
        <f t="shared" si="5"/>
        <v>5.6710815879375014</v>
      </c>
      <c r="J40" s="20"/>
      <c r="K40" s="37">
        <f t="shared" si="6"/>
        <v>34.02648952762501</v>
      </c>
    </row>
    <row r="41" spans="3:11">
      <c r="E41" s="37"/>
      <c r="F41" s="37"/>
      <c r="G41" s="207"/>
      <c r="H41" s="37"/>
      <c r="I41" s="37"/>
      <c r="J41" s="37"/>
      <c r="K41" s="37"/>
    </row>
    <row r="42" spans="3:11">
      <c r="C42" s="16" t="s">
        <v>356</v>
      </c>
      <c r="E42" s="37"/>
      <c r="F42" s="37"/>
      <c r="G42" s="207"/>
      <c r="H42" s="20"/>
      <c r="I42" s="20"/>
      <c r="J42" s="20"/>
      <c r="K42" s="37"/>
    </row>
    <row r="43" spans="3:11">
      <c r="E43" s="37"/>
      <c r="F43" s="37"/>
      <c r="G43" s="20"/>
      <c r="H43" s="20"/>
      <c r="I43" s="20"/>
      <c r="J43" s="20"/>
      <c r="K43" s="37"/>
    </row>
    <row r="44" spans="3:11">
      <c r="E44" s="257"/>
      <c r="F44" s="257"/>
      <c r="G44" s="220"/>
      <c r="H44" s="20"/>
      <c r="I44" s="20"/>
      <c r="J44" s="20"/>
      <c r="K44" s="287"/>
    </row>
    <row r="45" spans="3:11">
      <c r="E45" s="16"/>
      <c r="F45" s="16"/>
      <c r="G45" s="220"/>
      <c r="K45" s="285"/>
    </row>
    <row r="46" spans="3:11">
      <c r="E46" s="16"/>
      <c r="F46" s="16"/>
      <c r="G46" s="220"/>
      <c r="K46" s="220"/>
    </row>
    <row r="47" spans="3:11">
      <c r="E47" s="16"/>
      <c r="F47" s="16"/>
      <c r="G47" s="220"/>
      <c r="K47" s="220"/>
    </row>
    <row r="48" spans="3:11">
      <c r="E48" s="16"/>
      <c r="F48" s="16"/>
      <c r="G48" s="220"/>
      <c r="K48" s="220"/>
    </row>
    <row r="49" spans="5:11">
      <c r="E49" s="16"/>
      <c r="F49" s="16"/>
      <c r="G49" s="285"/>
      <c r="K49" s="220"/>
    </row>
    <row r="50" spans="5:11">
      <c r="E50" s="16"/>
      <c r="F50" s="16"/>
      <c r="K50" s="285"/>
    </row>
  </sheetData>
  <phoneticPr fontId="3" type="noConversion"/>
  <printOptions horizontalCentered="1"/>
  <pageMargins left="0.74803149606299213" right="0.74803149606299213" top="0.98425196850393704" bottom="0.98425196850393704" header="0.51181102362204722" footer="0.51181102362204722"/>
  <pageSetup paperSize="9" scale="75" firstPageNumber="80" orientation="landscape" useFirstPageNumber="1" r:id="rId1"/>
  <headerFooter alignWithMargins="0">
    <oddFooter>&amp;C&amp;"Gill Sans MT Light,Regular"Page 12.4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28B36-B30D-4305-AAB7-DD8D8BBD39F6}">
  <sheetPr>
    <tabColor rgb="FF92D050"/>
  </sheetPr>
  <dimension ref="A2:J54"/>
  <sheetViews>
    <sheetView showGridLines="0" topLeftCell="B11" zoomScale="90" zoomScaleNormal="90" workbookViewId="0">
      <selection activeCell="F26" sqref="F26:F37"/>
    </sheetView>
  </sheetViews>
  <sheetFormatPr defaultColWidth="8.7265625" defaultRowHeight="12.5"/>
  <cols>
    <col min="1" max="1" width="3.7265625" style="272" customWidth="1"/>
    <col min="2" max="2" width="99.7265625" style="272" bestFit="1" customWidth="1"/>
    <col min="3" max="3" width="3.7265625" style="272" customWidth="1"/>
    <col min="4" max="4" width="23.7265625" style="272" customWidth="1"/>
    <col min="5" max="5" width="3.7265625" style="272" customWidth="1"/>
    <col min="6" max="6" width="23.54296875" style="272" customWidth="1"/>
    <col min="7" max="7" width="3.7265625" style="272" customWidth="1"/>
    <col min="8" max="8" width="12.7265625" style="272" customWidth="1"/>
    <col min="9" max="9" width="3.7265625" style="272" customWidth="1"/>
    <col min="10" max="10" width="23.54296875" style="272" customWidth="1"/>
    <col min="11" max="16384" width="8.7265625" style="272"/>
  </cols>
  <sheetData>
    <row r="2" spans="1:10" ht="20">
      <c r="B2" s="98" t="s">
        <v>357</v>
      </c>
      <c r="C2" s="16"/>
      <c r="D2" s="17"/>
      <c r="E2" s="17"/>
      <c r="F2" s="17"/>
      <c r="G2" s="20"/>
      <c r="H2" s="17"/>
      <c r="I2" s="17"/>
      <c r="J2" s="17"/>
    </row>
    <row r="3" spans="1:10" ht="15.5">
      <c r="A3" s="16"/>
      <c r="B3" s="16"/>
      <c r="C3" s="16"/>
      <c r="D3" s="197" t="s">
        <v>4</v>
      </c>
      <c r="E3" s="197"/>
      <c r="F3" s="197" t="s">
        <v>2</v>
      </c>
      <c r="G3" s="38"/>
      <c r="H3" s="38"/>
      <c r="I3" s="38"/>
      <c r="J3" s="197" t="s">
        <v>2</v>
      </c>
    </row>
    <row r="4" spans="1:10" s="271" customFormat="1" ht="15.5">
      <c r="A4" s="83"/>
      <c r="B4" s="83"/>
      <c r="C4" s="83"/>
      <c r="D4" s="126" t="s">
        <v>5</v>
      </c>
      <c r="E4" s="197"/>
      <c r="F4" s="126" t="s">
        <v>5</v>
      </c>
      <c r="G4" s="197"/>
      <c r="H4" s="198" t="s">
        <v>6</v>
      </c>
      <c r="I4" s="197"/>
      <c r="J4" s="90" t="s">
        <v>7</v>
      </c>
    </row>
    <row r="5" spans="1:10" ht="15.5">
      <c r="A5" s="74"/>
      <c r="B5" s="74"/>
      <c r="C5" s="74"/>
      <c r="D5" s="267" t="s">
        <v>8</v>
      </c>
      <c r="E5" s="277"/>
      <c r="F5" s="267" t="s">
        <v>8</v>
      </c>
      <c r="G5" s="278"/>
      <c r="H5" s="267" t="s">
        <v>8</v>
      </c>
      <c r="I5" s="277"/>
      <c r="J5" s="267" t="s">
        <v>8</v>
      </c>
    </row>
    <row r="6" spans="1:10" ht="15.5">
      <c r="B6" s="28" t="s">
        <v>357</v>
      </c>
      <c r="E6" s="17"/>
      <c r="G6" s="20"/>
      <c r="I6" s="17"/>
    </row>
    <row r="7" spans="1:10" ht="15.5">
      <c r="B7" s="16" t="s">
        <v>358</v>
      </c>
      <c r="D7" s="17">
        <v>234.83</v>
      </c>
      <c r="E7" s="17"/>
      <c r="F7" s="17">
        <v>245</v>
      </c>
      <c r="G7" s="20"/>
      <c r="H7" s="20">
        <v>0</v>
      </c>
      <c r="I7" s="17"/>
      <c r="J7" s="17">
        <f t="shared" ref="J7:J12" si="0">SUM(F7:H7)</f>
        <v>245</v>
      </c>
    </row>
    <row r="8" spans="1:10" ht="15.5">
      <c r="B8" s="189" t="s">
        <v>359</v>
      </c>
      <c r="D8" s="17">
        <v>139.78</v>
      </c>
      <c r="E8" s="17"/>
      <c r="F8" s="17">
        <v>147</v>
      </c>
      <c r="G8" s="20"/>
      <c r="H8" s="20">
        <v>0</v>
      </c>
      <c r="I8" s="17"/>
      <c r="J8" s="17">
        <f t="shared" si="0"/>
        <v>147</v>
      </c>
    </row>
    <row r="9" spans="1:10" ht="15.5">
      <c r="B9" s="16" t="s">
        <v>360</v>
      </c>
      <c r="D9" s="17">
        <v>234.83</v>
      </c>
      <c r="E9" s="17"/>
      <c r="F9" s="17">
        <v>245</v>
      </c>
      <c r="G9" s="20"/>
      <c r="H9" s="20">
        <v>0</v>
      </c>
      <c r="I9" s="17"/>
      <c r="J9" s="17">
        <f t="shared" si="0"/>
        <v>245</v>
      </c>
    </row>
    <row r="10" spans="1:10" ht="31" hidden="1">
      <c r="B10" s="189" t="s">
        <v>361</v>
      </c>
      <c r="D10" s="17">
        <v>240.42</v>
      </c>
      <c r="E10" s="17"/>
      <c r="F10" s="17"/>
      <c r="G10" s="20"/>
      <c r="H10" s="20">
        <v>0</v>
      </c>
      <c r="I10" s="17"/>
      <c r="J10" s="17">
        <f t="shared" si="0"/>
        <v>0</v>
      </c>
    </row>
    <row r="11" spans="1:10" ht="15.5">
      <c r="B11" s="16" t="s">
        <v>362</v>
      </c>
      <c r="D11" s="17">
        <v>139.78125</v>
      </c>
      <c r="E11" s="17"/>
      <c r="F11" s="17">
        <v>147</v>
      </c>
      <c r="G11" s="20"/>
      <c r="H11" s="20">
        <v>0</v>
      </c>
      <c r="I11" s="17"/>
      <c r="J11" s="17">
        <f t="shared" si="0"/>
        <v>147</v>
      </c>
    </row>
    <row r="12" spans="1:10" ht="15.5">
      <c r="B12" s="16" t="s">
        <v>363</v>
      </c>
      <c r="D12" s="17">
        <v>234.83250000000001</v>
      </c>
      <c r="E12" s="17"/>
      <c r="F12" s="17">
        <v>245</v>
      </c>
      <c r="G12" s="20"/>
      <c r="H12" s="20">
        <v>0</v>
      </c>
      <c r="I12" s="17"/>
      <c r="J12" s="17">
        <f t="shared" si="0"/>
        <v>245</v>
      </c>
    </row>
    <row r="13" spans="1:10" ht="15.5">
      <c r="B13" s="16" t="s">
        <v>364</v>
      </c>
      <c r="D13" s="17">
        <v>50</v>
      </c>
      <c r="E13" s="17"/>
      <c r="F13" s="17">
        <v>53</v>
      </c>
      <c r="G13" s="20"/>
      <c r="H13" s="20"/>
      <c r="I13" s="17"/>
      <c r="J13" s="17"/>
    </row>
    <row r="14" spans="1:10" ht="15.5">
      <c r="B14" s="16" t="s">
        <v>365</v>
      </c>
      <c r="D14" s="51" t="s">
        <v>366</v>
      </c>
      <c r="E14" s="17"/>
      <c r="F14" s="51" t="s">
        <v>367</v>
      </c>
      <c r="G14" s="20"/>
      <c r="H14" s="20">
        <v>0</v>
      </c>
      <c r="I14" s="17"/>
      <c r="J14" s="51" t="str">
        <f>F14</f>
        <v>1,973.00 - 4,133.00</v>
      </c>
    </row>
    <row r="15" spans="1:10" ht="15.5">
      <c r="B15" s="16" t="s">
        <v>368</v>
      </c>
      <c r="D15" s="37" t="s">
        <v>369</v>
      </c>
      <c r="E15" s="17"/>
      <c r="F15" s="37" t="s">
        <v>370</v>
      </c>
      <c r="G15" s="20"/>
      <c r="H15" s="20">
        <v>0</v>
      </c>
      <c r="I15" s="17"/>
      <c r="J15" s="37" t="str">
        <f t="shared" ref="J15:J21" si="1">F15</f>
        <v>1,356.00 - 2,712.00</v>
      </c>
    </row>
    <row r="16" spans="1:10" ht="15.5">
      <c r="B16" s="16" t="s">
        <v>371</v>
      </c>
      <c r="D16" s="37" t="s">
        <v>372</v>
      </c>
      <c r="E16" s="17"/>
      <c r="F16" s="37" t="s">
        <v>373</v>
      </c>
      <c r="G16" s="20"/>
      <c r="H16" s="20">
        <v>0</v>
      </c>
      <c r="I16" s="17"/>
      <c r="J16" s="37" t="str">
        <f t="shared" si="1"/>
        <v>1,027.00 - 2,407.00</v>
      </c>
    </row>
    <row r="17" spans="1:10" ht="15.5">
      <c r="B17" s="16" t="s">
        <v>374</v>
      </c>
      <c r="D17" s="37" t="s">
        <v>375</v>
      </c>
      <c r="E17" s="17"/>
      <c r="F17" s="37" t="s">
        <v>376</v>
      </c>
      <c r="G17" s="20"/>
      <c r="H17" s="20">
        <v>0</v>
      </c>
      <c r="I17" s="17"/>
      <c r="J17" s="37" t="str">
        <f t="shared" si="1"/>
        <v>866.00 - 1,726.00</v>
      </c>
    </row>
    <row r="18" spans="1:10" ht="15.5">
      <c r="B18" s="16" t="s">
        <v>377</v>
      </c>
      <c r="D18" s="37" t="s">
        <v>378</v>
      </c>
      <c r="E18" s="17"/>
      <c r="F18" s="37" t="s">
        <v>379</v>
      </c>
      <c r="G18" s="20"/>
      <c r="H18" s="20">
        <v>0</v>
      </c>
      <c r="I18" s="17"/>
      <c r="J18" s="37" t="str">
        <f t="shared" si="1"/>
        <v>1,356.00 - 1,996.00</v>
      </c>
    </row>
    <row r="19" spans="1:10" ht="15.5">
      <c r="B19" s="16" t="s">
        <v>380</v>
      </c>
      <c r="D19" s="37" t="s">
        <v>381</v>
      </c>
      <c r="E19" s="17"/>
      <c r="F19" s="37" t="s">
        <v>382</v>
      </c>
      <c r="G19" s="20"/>
      <c r="H19" s="20">
        <v>0</v>
      </c>
      <c r="I19" s="17"/>
      <c r="J19" s="37" t="str">
        <f t="shared" si="1"/>
        <v>892.00 - 1,761.00</v>
      </c>
    </row>
    <row r="20" spans="1:10" ht="15.5">
      <c r="B20" s="189" t="s">
        <v>383</v>
      </c>
      <c r="D20" s="37" t="s">
        <v>384</v>
      </c>
      <c r="E20" s="17"/>
      <c r="F20" s="37" t="s">
        <v>385</v>
      </c>
      <c r="G20" s="20"/>
      <c r="H20" s="20">
        <v>0</v>
      </c>
      <c r="I20" s="17"/>
      <c r="J20" s="37" t="str">
        <f t="shared" si="1"/>
        <v>241.00 - 1,849.00</v>
      </c>
    </row>
    <row r="21" spans="1:10" ht="15.5">
      <c r="B21" s="16" t="s">
        <v>386</v>
      </c>
      <c r="D21" s="37" t="s">
        <v>387</v>
      </c>
      <c r="E21" s="17"/>
      <c r="F21" s="37" t="s">
        <v>388</v>
      </c>
      <c r="G21" s="20"/>
      <c r="H21" s="20">
        <v>0</v>
      </c>
      <c r="I21" s="17"/>
      <c r="J21" s="37" t="str">
        <f t="shared" si="1"/>
        <v>986.00 - 1,356.00</v>
      </c>
    </row>
    <row r="22" spans="1:10" ht="15.5">
      <c r="B22" s="16"/>
      <c r="D22" s="17"/>
      <c r="E22" s="17"/>
      <c r="F22" s="17"/>
      <c r="G22" s="20"/>
      <c r="H22" s="20"/>
      <c r="I22" s="17"/>
      <c r="J22" s="17"/>
    </row>
    <row r="23" spans="1:10" ht="15.5">
      <c r="B23" s="16" t="s">
        <v>389</v>
      </c>
      <c r="D23" s="17"/>
      <c r="E23" s="17"/>
      <c r="F23" s="17"/>
      <c r="G23" s="20"/>
      <c r="H23" s="20"/>
      <c r="I23" s="17"/>
      <c r="J23" s="17"/>
    </row>
    <row r="24" spans="1:10" ht="15.5">
      <c r="D24" s="17"/>
      <c r="E24" s="17"/>
      <c r="F24" s="17"/>
      <c r="G24" s="20"/>
      <c r="H24" s="20"/>
      <c r="I24" s="17"/>
      <c r="J24" s="17"/>
    </row>
    <row r="25" spans="1:10" ht="15.5">
      <c r="B25" s="28" t="s">
        <v>390</v>
      </c>
      <c r="C25" s="16"/>
      <c r="D25" s="17"/>
      <c r="E25" s="17"/>
      <c r="F25" s="17"/>
      <c r="G25" s="20"/>
      <c r="H25" s="20"/>
      <c r="I25" s="17"/>
      <c r="J25" s="17"/>
    </row>
    <row r="26" spans="1:10" ht="15.5">
      <c r="A26" s="16"/>
      <c r="B26" s="16" t="s">
        <v>391</v>
      </c>
      <c r="C26" s="16"/>
      <c r="D26" s="17">
        <v>10</v>
      </c>
      <c r="E26" s="17"/>
      <c r="F26" s="17">
        <v>10</v>
      </c>
      <c r="G26" s="20"/>
      <c r="H26" s="20">
        <v>0</v>
      </c>
      <c r="I26" s="17"/>
      <c r="J26" s="17">
        <f>SUM(F26:H26)</f>
        <v>10</v>
      </c>
    </row>
    <row r="27" spans="1:10" ht="15.5">
      <c r="A27" s="16"/>
      <c r="B27" s="189" t="s">
        <v>392</v>
      </c>
      <c r="C27" s="16"/>
      <c r="D27" s="17">
        <v>5</v>
      </c>
      <c r="E27" s="17"/>
      <c r="F27" s="17">
        <v>5</v>
      </c>
      <c r="G27" s="20"/>
      <c r="H27" s="20">
        <v>0</v>
      </c>
      <c r="I27" s="17"/>
      <c r="J27" s="17">
        <f t="shared" ref="J27:J37" si="2">SUM(F27:H27)</f>
        <v>5</v>
      </c>
    </row>
    <row r="28" spans="1:10" ht="15.5">
      <c r="A28" s="16"/>
      <c r="B28" s="16" t="s">
        <v>393</v>
      </c>
      <c r="C28" s="16"/>
      <c r="D28" s="17">
        <v>20</v>
      </c>
      <c r="E28" s="17"/>
      <c r="F28" s="17">
        <v>20</v>
      </c>
      <c r="G28" s="20"/>
      <c r="H28" s="20">
        <v>0</v>
      </c>
      <c r="I28" s="17"/>
      <c r="J28" s="17">
        <f t="shared" si="2"/>
        <v>20</v>
      </c>
    </row>
    <row r="29" spans="1:10" ht="15.5">
      <c r="A29" s="16"/>
      <c r="B29" s="189" t="s">
        <v>394</v>
      </c>
      <c r="C29" s="16"/>
      <c r="D29" s="17">
        <v>1.5</v>
      </c>
      <c r="E29" s="17"/>
      <c r="F29" s="17">
        <v>1.5</v>
      </c>
      <c r="G29" s="20"/>
      <c r="H29" s="20">
        <v>0</v>
      </c>
      <c r="I29" s="17"/>
      <c r="J29" s="17">
        <f t="shared" si="2"/>
        <v>1.5</v>
      </c>
    </row>
    <row r="30" spans="1:10" ht="15.5">
      <c r="A30" s="16"/>
      <c r="B30" s="16" t="s">
        <v>395</v>
      </c>
      <c r="C30" s="16"/>
      <c r="D30" s="17">
        <v>10</v>
      </c>
      <c r="E30" s="17"/>
      <c r="F30" s="17">
        <v>10</v>
      </c>
      <c r="G30" s="20"/>
      <c r="H30" s="20">
        <v>0</v>
      </c>
      <c r="I30" s="17"/>
      <c r="J30" s="17">
        <f t="shared" si="2"/>
        <v>10</v>
      </c>
    </row>
    <row r="31" spans="1:10" ht="15.5">
      <c r="A31" s="16"/>
      <c r="B31" s="16" t="s">
        <v>396</v>
      </c>
      <c r="C31" s="16"/>
      <c r="D31" s="17">
        <v>5</v>
      </c>
      <c r="E31" s="17"/>
      <c r="F31" s="17">
        <v>5</v>
      </c>
      <c r="G31" s="20"/>
      <c r="H31" s="20">
        <v>0</v>
      </c>
      <c r="I31" s="17"/>
      <c r="J31" s="17">
        <f t="shared" si="2"/>
        <v>5</v>
      </c>
    </row>
    <row r="32" spans="1:10" ht="15.5">
      <c r="A32" s="16"/>
      <c r="B32" s="16" t="s">
        <v>397</v>
      </c>
      <c r="C32" s="16"/>
      <c r="D32" s="17">
        <v>20</v>
      </c>
      <c r="E32" s="17"/>
      <c r="F32" s="17">
        <v>20</v>
      </c>
      <c r="G32" s="20"/>
      <c r="H32" s="20">
        <v>0</v>
      </c>
      <c r="I32" s="17"/>
      <c r="J32" s="17">
        <f t="shared" si="2"/>
        <v>20</v>
      </c>
    </row>
    <row r="33" spans="1:10" ht="15.5">
      <c r="A33" s="16"/>
      <c r="B33" s="16" t="s">
        <v>398</v>
      </c>
      <c r="C33" s="16"/>
      <c r="D33" s="17">
        <v>1.5</v>
      </c>
      <c r="E33" s="17"/>
      <c r="F33" s="17">
        <v>1.5</v>
      </c>
      <c r="G33" s="20"/>
      <c r="H33" s="20">
        <v>0</v>
      </c>
      <c r="I33" s="17"/>
      <c r="J33" s="17">
        <f t="shared" si="2"/>
        <v>1.5</v>
      </c>
    </row>
    <row r="34" spans="1:10" ht="15.5">
      <c r="A34" s="16"/>
      <c r="B34" s="189" t="s">
        <v>399</v>
      </c>
      <c r="C34" s="16"/>
      <c r="D34" s="17">
        <v>0.2</v>
      </c>
      <c r="E34" s="17"/>
      <c r="F34" s="17">
        <v>0.2</v>
      </c>
      <c r="G34" s="20"/>
      <c r="H34" s="20">
        <v>0</v>
      </c>
      <c r="I34" s="17"/>
      <c r="J34" s="17">
        <f t="shared" si="2"/>
        <v>0.2</v>
      </c>
    </row>
    <row r="35" spans="1:10" ht="15.5">
      <c r="A35" s="16"/>
      <c r="B35" s="16" t="s">
        <v>400</v>
      </c>
      <c r="C35" s="16"/>
      <c r="D35" s="17">
        <v>10</v>
      </c>
      <c r="E35" s="17"/>
      <c r="F35" s="17">
        <v>10</v>
      </c>
      <c r="G35" s="20"/>
      <c r="H35" s="20">
        <v>0</v>
      </c>
      <c r="I35" s="17"/>
      <c r="J35" s="17">
        <f t="shared" si="2"/>
        <v>10</v>
      </c>
    </row>
    <row r="36" spans="1:10" ht="15.5">
      <c r="A36" s="16"/>
      <c r="B36" s="189" t="s">
        <v>401</v>
      </c>
      <c r="C36" s="16"/>
      <c r="D36" s="17">
        <v>2</v>
      </c>
      <c r="E36" s="17"/>
      <c r="F36" s="17">
        <v>2</v>
      </c>
      <c r="G36" s="17"/>
      <c r="H36" s="20">
        <v>0</v>
      </c>
      <c r="I36" s="20"/>
      <c r="J36" s="17">
        <f t="shared" si="2"/>
        <v>2</v>
      </c>
    </row>
    <row r="37" spans="1:10" ht="15.5">
      <c r="A37" s="16"/>
      <c r="B37" s="16" t="s">
        <v>402</v>
      </c>
      <c r="C37" s="16"/>
      <c r="D37" s="17">
        <v>1</v>
      </c>
      <c r="E37" s="17"/>
      <c r="F37" s="17">
        <v>1</v>
      </c>
      <c r="G37" s="17"/>
      <c r="H37" s="20">
        <v>0</v>
      </c>
      <c r="I37" s="20"/>
      <c r="J37" s="17">
        <f t="shared" si="2"/>
        <v>1</v>
      </c>
    </row>
    <row r="38" spans="1:10" ht="15.5">
      <c r="A38" s="16"/>
      <c r="B38" s="16"/>
      <c r="C38" s="16"/>
      <c r="D38" s="17"/>
      <c r="E38" s="17"/>
      <c r="F38" s="17"/>
      <c r="G38" s="17"/>
      <c r="H38" s="20"/>
      <c r="I38" s="20"/>
      <c r="J38" s="17"/>
    </row>
    <row r="39" spans="1:10" ht="15.5">
      <c r="A39" s="16"/>
      <c r="B39" s="16"/>
      <c r="C39" s="16"/>
      <c r="D39" s="17"/>
      <c r="E39" s="17"/>
      <c r="F39" s="17"/>
      <c r="G39" s="17"/>
      <c r="H39" s="20"/>
      <c r="I39" s="20"/>
      <c r="J39" s="17"/>
    </row>
    <row r="40" spans="1:10" ht="15.5">
      <c r="A40" s="16"/>
      <c r="B40" s="16"/>
      <c r="C40" s="16"/>
      <c r="D40" s="17"/>
      <c r="E40" s="17"/>
      <c r="F40" s="17"/>
      <c r="G40" s="17"/>
      <c r="H40" s="20"/>
      <c r="I40" s="20"/>
      <c r="J40" s="17"/>
    </row>
    <row r="41" spans="1:10" ht="15.5">
      <c r="A41" s="16"/>
      <c r="B41" s="16"/>
      <c r="C41" s="16"/>
      <c r="D41" s="17"/>
      <c r="E41" s="17"/>
      <c r="F41" s="17"/>
      <c r="G41" s="17"/>
      <c r="H41" s="20"/>
      <c r="I41" s="20"/>
      <c r="J41" s="17"/>
    </row>
    <row r="42" spans="1:10" ht="15.5">
      <c r="A42" s="16"/>
      <c r="B42" s="16"/>
      <c r="C42" s="16"/>
      <c r="D42" s="17"/>
      <c r="E42" s="17"/>
      <c r="F42" s="17"/>
      <c r="G42" s="17"/>
      <c r="H42" s="20"/>
      <c r="I42" s="20"/>
      <c r="J42" s="17"/>
    </row>
    <row r="43" spans="1:10" ht="15.5">
      <c r="A43" s="16"/>
      <c r="B43" s="16"/>
      <c r="C43" s="16"/>
      <c r="D43" s="16"/>
      <c r="E43" s="16"/>
      <c r="F43" s="16"/>
      <c r="G43" s="16"/>
      <c r="H43" s="20"/>
      <c r="I43" s="20"/>
      <c r="J43" s="16"/>
    </row>
    <row r="44" spans="1:10" ht="15.5">
      <c r="A44" s="16"/>
      <c r="B44" s="16"/>
      <c r="C44" s="16"/>
      <c r="D44" s="16"/>
      <c r="E44" s="16"/>
      <c r="F44" s="16"/>
      <c r="G44" s="16"/>
      <c r="H44" s="20"/>
      <c r="I44" s="20"/>
      <c r="J44" s="16"/>
    </row>
    <row r="45" spans="1:10" ht="15.5">
      <c r="A45" s="16"/>
      <c r="B45" s="16"/>
      <c r="C45" s="16"/>
      <c r="D45" s="16"/>
      <c r="E45" s="16"/>
      <c r="F45" s="16"/>
      <c r="G45" s="16"/>
      <c r="H45" s="20"/>
      <c r="I45" s="20"/>
      <c r="J45" s="16"/>
    </row>
    <row r="46" spans="1:10" ht="15.5">
      <c r="A46" s="16"/>
      <c r="B46" s="16"/>
      <c r="C46" s="16"/>
      <c r="D46" s="16"/>
      <c r="E46" s="16"/>
      <c r="F46" s="16"/>
      <c r="G46" s="16"/>
      <c r="H46" s="16"/>
      <c r="I46" s="16"/>
      <c r="J46" s="16"/>
    </row>
    <row r="47" spans="1:10" ht="15.5">
      <c r="A47" s="16"/>
      <c r="B47" s="16"/>
      <c r="C47" s="16"/>
      <c r="D47" s="16"/>
      <c r="E47" s="16"/>
      <c r="F47" s="16"/>
      <c r="G47" s="16"/>
      <c r="H47" s="16"/>
      <c r="I47" s="16"/>
      <c r="J47" s="16"/>
    </row>
    <row r="48" spans="1:10" ht="15.5">
      <c r="A48" s="16"/>
      <c r="B48" s="16"/>
      <c r="C48" s="16"/>
      <c r="D48" s="16"/>
      <c r="E48" s="16"/>
      <c r="F48" s="16"/>
      <c r="G48" s="16"/>
      <c r="H48" s="16"/>
      <c r="I48" s="16"/>
      <c r="J48" s="16"/>
    </row>
    <row r="49" spans="1:10" ht="15.5">
      <c r="A49" s="16"/>
      <c r="B49" s="16"/>
      <c r="C49" s="16"/>
      <c r="D49" s="16"/>
      <c r="E49" s="16"/>
      <c r="F49" s="16"/>
      <c r="G49" s="16"/>
      <c r="H49" s="16"/>
      <c r="I49" s="16"/>
      <c r="J49" s="16"/>
    </row>
    <row r="50" spans="1:10" ht="15.5">
      <c r="A50" s="16"/>
      <c r="B50" s="16"/>
      <c r="C50" s="16"/>
      <c r="D50" s="16"/>
      <c r="E50" s="16"/>
      <c r="F50" s="16"/>
      <c r="G50" s="16"/>
      <c r="H50" s="16"/>
      <c r="I50" s="16"/>
      <c r="J50" s="16"/>
    </row>
    <row r="51" spans="1:10" ht="15.5">
      <c r="A51" s="16"/>
      <c r="B51" s="16"/>
      <c r="C51" s="16"/>
      <c r="D51" s="16"/>
      <c r="E51" s="16"/>
      <c r="F51" s="16"/>
      <c r="G51" s="16"/>
      <c r="H51" s="16"/>
      <c r="I51" s="16"/>
      <c r="J51" s="16"/>
    </row>
    <row r="52" spans="1:10" ht="15.5">
      <c r="A52" s="16"/>
      <c r="B52" s="16"/>
      <c r="C52" s="16"/>
      <c r="D52" s="16"/>
      <c r="E52" s="16"/>
      <c r="F52" s="16"/>
      <c r="G52" s="16"/>
      <c r="H52" s="16"/>
      <c r="I52" s="16"/>
      <c r="J52" s="16"/>
    </row>
    <row r="53" spans="1:10" ht="15.5">
      <c r="A53" s="16"/>
      <c r="B53" s="16"/>
      <c r="C53" s="16"/>
      <c r="D53" s="16"/>
      <c r="E53" s="16"/>
      <c r="F53" s="16"/>
      <c r="G53" s="16"/>
      <c r="H53" s="16"/>
      <c r="I53" s="16"/>
      <c r="J53" s="16"/>
    </row>
    <row r="54" spans="1:10" ht="15.5">
      <c r="A54" s="16"/>
      <c r="B54" s="16"/>
      <c r="C54" s="16"/>
      <c r="D54" s="16"/>
      <c r="E54" s="16"/>
      <c r="F54" s="16"/>
      <c r="G54" s="16"/>
      <c r="H54" s="16"/>
      <c r="I54" s="16"/>
      <c r="J54" s="16"/>
    </row>
  </sheetData>
  <pageMargins left="0.7" right="0.7" top="0.75" bottom="0.75" header="0.3" footer="0.3"/>
  <ignoredErrors>
    <ignoredError sqref="J7:J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48D75-6B03-4656-8A22-27C70E090DCD}">
  <sheetPr>
    <tabColor rgb="FF92D050"/>
  </sheetPr>
  <dimension ref="B2:K80"/>
  <sheetViews>
    <sheetView showGridLines="0" topLeftCell="A40" zoomScale="80" zoomScaleNormal="80" workbookViewId="0">
      <selection activeCell="I10" sqref="I10"/>
    </sheetView>
  </sheetViews>
  <sheetFormatPr defaultColWidth="8.7265625" defaultRowHeight="12.5"/>
  <cols>
    <col min="1" max="1" width="3" style="272" customWidth="1"/>
    <col min="2" max="2" width="3.54296875" style="272" customWidth="1"/>
    <col min="3" max="3" width="73.81640625" style="272" customWidth="1"/>
    <col min="4" max="4" width="3.7265625" style="272" customWidth="1"/>
    <col min="5" max="5" width="17.7265625" style="272" customWidth="1"/>
    <col min="6" max="6" width="3.7265625" style="272" customWidth="1"/>
    <col min="7" max="7" width="17.7265625" style="272" customWidth="1"/>
    <col min="8" max="8" width="3.7265625" style="272" customWidth="1"/>
    <col min="9" max="9" width="12.7265625" style="272" customWidth="1"/>
    <col min="10" max="10" width="3.7265625" style="272" customWidth="1"/>
    <col min="11" max="11" width="17.81640625" style="272" customWidth="1"/>
    <col min="12" max="16384" width="8.7265625" style="272"/>
  </cols>
  <sheetData>
    <row r="2" spans="2:11" ht="20">
      <c r="B2" s="86" t="s">
        <v>403</v>
      </c>
    </row>
    <row r="3" spans="2:11" ht="15.5">
      <c r="B3" s="16"/>
      <c r="C3" s="16"/>
      <c r="D3" s="16"/>
      <c r="E3" s="197" t="s">
        <v>4</v>
      </c>
      <c r="F3" s="197"/>
      <c r="G3" s="197" t="s">
        <v>2</v>
      </c>
      <c r="H3" s="38"/>
      <c r="I3" s="38"/>
      <c r="J3" s="38"/>
      <c r="K3" s="197" t="s">
        <v>2</v>
      </c>
    </row>
    <row r="4" spans="2:11" ht="15.5">
      <c r="B4" s="74"/>
      <c r="C4" s="74"/>
      <c r="D4" s="74"/>
      <c r="E4" s="126" t="s">
        <v>5</v>
      </c>
      <c r="F4" s="197"/>
      <c r="G4" s="126" t="s">
        <v>5</v>
      </c>
      <c r="H4" s="197"/>
      <c r="I4" s="198" t="s">
        <v>6</v>
      </c>
      <c r="J4" s="197"/>
      <c r="K4" s="90" t="s">
        <v>7</v>
      </c>
    </row>
    <row r="5" spans="2:11" ht="15.5">
      <c r="B5" s="28"/>
      <c r="C5" s="74"/>
      <c r="D5" s="74"/>
      <c r="E5" s="267" t="s">
        <v>8</v>
      </c>
      <c r="F5" s="277"/>
      <c r="G5" s="267" t="s">
        <v>8</v>
      </c>
      <c r="H5" s="278"/>
      <c r="I5" s="267" t="s">
        <v>8</v>
      </c>
      <c r="J5" s="277"/>
      <c r="K5" s="267" t="s">
        <v>8</v>
      </c>
    </row>
    <row r="6" spans="2:11" ht="15.5">
      <c r="B6" s="28" t="s">
        <v>404</v>
      </c>
      <c r="C6" s="16"/>
      <c r="D6" s="16"/>
      <c r="E6" s="270"/>
      <c r="F6" s="279"/>
      <c r="G6" s="270"/>
      <c r="I6" s="16"/>
      <c r="K6" s="270"/>
    </row>
    <row r="7" spans="2:11" ht="15.5">
      <c r="C7" s="16" t="s">
        <v>405</v>
      </c>
      <c r="D7" s="16"/>
      <c r="E7" s="280">
        <v>575</v>
      </c>
      <c r="F7" s="279"/>
      <c r="G7" s="280">
        <v>600</v>
      </c>
      <c r="I7" s="74" t="s">
        <v>406</v>
      </c>
      <c r="K7" s="37">
        <f>G7</f>
        <v>600</v>
      </c>
    </row>
    <row r="8" spans="2:11" ht="15.5">
      <c r="C8" s="16" t="s">
        <v>407</v>
      </c>
      <c r="D8" s="16"/>
      <c r="E8" s="37" t="s">
        <v>408</v>
      </c>
      <c r="F8" s="279"/>
      <c r="G8" s="37" t="s">
        <v>409</v>
      </c>
      <c r="I8" s="74" t="s">
        <v>406</v>
      </c>
      <c r="K8" s="37" t="str">
        <f>G8</f>
        <v>975 - 2,275</v>
      </c>
    </row>
    <row r="9" spans="2:11" ht="15.5">
      <c r="C9" s="16" t="s">
        <v>410</v>
      </c>
      <c r="D9" s="16"/>
      <c r="E9" s="37" t="s">
        <v>411</v>
      </c>
      <c r="F9" s="279"/>
      <c r="G9" s="37" t="s">
        <v>412</v>
      </c>
      <c r="I9" s="74" t="s">
        <v>406</v>
      </c>
      <c r="K9" s="37" t="str">
        <f t="shared" ref="K9:K17" si="0">G9</f>
        <v>1,950 - 4,575</v>
      </c>
    </row>
    <row r="10" spans="2:11" ht="15.5">
      <c r="C10" s="16" t="s">
        <v>413</v>
      </c>
      <c r="D10" s="16"/>
      <c r="E10" s="37" t="s">
        <v>414</v>
      </c>
      <c r="F10" s="279"/>
      <c r="G10" s="37" t="s">
        <v>415</v>
      </c>
      <c r="I10" s="74" t="s">
        <v>406</v>
      </c>
      <c r="K10" s="37" t="str">
        <f t="shared" si="0"/>
        <v>2,575 - 6,125</v>
      </c>
    </row>
    <row r="11" spans="2:11" ht="15.5">
      <c r="C11" s="16" t="s">
        <v>374</v>
      </c>
      <c r="D11" s="16"/>
      <c r="E11" s="280">
        <v>575</v>
      </c>
      <c r="F11" s="279"/>
      <c r="G11" s="280">
        <v>600</v>
      </c>
      <c r="I11" s="74" t="s">
        <v>406</v>
      </c>
      <c r="K11" s="37">
        <f t="shared" si="0"/>
        <v>600</v>
      </c>
    </row>
    <row r="12" spans="2:11" ht="15.5">
      <c r="C12" s="16" t="s">
        <v>365</v>
      </c>
      <c r="D12" s="16"/>
      <c r="E12" s="51" t="s">
        <v>416</v>
      </c>
      <c r="F12" s="279"/>
      <c r="G12" s="51" t="s">
        <v>417</v>
      </c>
      <c r="I12" s="74" t="s">
        <v>406</v>
      </c>
      <c r="K12" s="37" t="str">
        <f t="shared" si="0"/>
        <v>1,900 - 5,875</v>
      </c>
    </row>
    <row r="13" spans="2:11" ht="15.5">
      <c r="C13" s="16" t="s">
        <v>368</v>
      </c>
      <c r="D13" s="16"/>
      <c r="E13" s="37" t="s">
        <v>418</v>
      </c>
      <c r="F13" s="279"/>
      <c r="G13" s="37" t="s">
        <v>419</v>
      </c>
      <c r="I13" s="74" t="s">
        <v>406</v>
      </c>
      <c r="K13" s="37" t="str">
        <f t="shared" si="0"/>
        <v>1,275 - 5,875</v>
      </c>
    </row>
    <row r="14" spans="2:11" ht="15.5">
      <c r="C14" s="16" t="s">
        <v>380</v>
      </c>
      <c r="D14" s="16"/>
      <c r="E14" s="37" t="s">
        <v>420</v>
      </c>
      <c r="F14" s="279"/>
      <c r="G14" s="37" t="s">
        <v>421</v>
      </c>
      <c r="I14" s="74" t="s">
        <v>406</v>
      </c>
      <c r="K14" s="37" t="str">
        <f t="shared" si="0"/>
        <v>850 - 1,650</v>
      </c>
    </row>
    <row r="15" spans="2:11" ht="31">
      <c r="C15" s="189" t="s">
        <v>383</v>
      </c>
      <c r="D15" s="189"/>
      <c r="E15" s="37" t="s">
        <v>422</v>
      </c>
      <c r="F15" s="279"/>
      <c r="G15" s="37" t="s">
        <v>423</v>
      </c>
      <c r="I15" s="74" t="s">
        <v>406</v>
      </c>
      <c r="K15" s="37" t="str">
        <f t="shared" si="0"/>
        <v>1,750 - 5,875</v>
      </c>
    </row>
    <row r="16" spans="2:11" ht="15.5">
      <c r="C16" s="16" t="s">
        <v>386</v>
      </c>
      <c r="D16" s="16"/>
      <c r="E16" s="37" t="s">
        <v>424</v>
      </c>
      <c r="F16" s="279"/>
      <c r="G16" s="37" t="s">
        <v>425</v>
      </c>
      <c r="I16" s="74" t="s">
        <v>406</v>
      </c>
      <c r="K16" s="37" t="str">
        <f t="shared" si="0"/>
        <v>950 - 1,275</v>
      </c>
    </row>
    <row r="17" spans="2:11" ht="15.5">
      <c r="C17" s="16" t="s">
        <v>377</v>
      </c>
      <c r="D17" s="16"/>
      <c r="E17" s="37" t="s">
        <v>426</v>
      </c>
      <c r="F17" s="279"/>
      <c r="G17" s="37" t="s">
        <v>419</v>
      </c>
      <c r="I17" s="74" t="s">
        <v>406</v>
      </c>
      <c r="K17" s="37" t="str">
        <f t="shared" si="0"/>
        <v>1,275 - 5,875</v>
      </c>
    </row>
    <row r="18" spans="2:11" ht="15.5">
      <c r="C18" s="16" t="s">
        <v>427</v>
      </c>
      <c r="D18" s="16"/>
      <c r="E18" s="37"/>
      <c r="F18" s="279"/>
      <c r="G18" s="37"/>
      <c r="I18" s="16"/>
      <c r="K18" s="270"/>
    </row>
    <row r="19" spans="2:11" ht="15.5">
      <c r="C19" s="16"/>
      <c r="D19" s="16"/>
      <c r="E19" s="37"/>
      <c r="F19" s="279"/>
      <c r="G19" s="37"/>
      <c r="I19" s="16"/>
      <c r="K19" s="270"/>
    </row>
    <row r="20" spans="2:11" ht="15.5">
      <c r="B20" s="28" t="s">
        <v>428</v>
      </c>
      <c r="C20" s="16"/>
      <c r="D20" s="16"/>
      <c r="E20" s="270"/>
      <c r="F20" s="279"/>
      <c r="G20" s="270"/>
      <c r="I20" s="16"/>
      <c r="K20" s="270"/>
    </row>
    <row r="21" spans="2:11" ht="15.5">
      <c r="B21" s="16"/>
      <c r="C21" s="29" t="s">
        <v>429</v>
      </c>
      <c r="D21" s="29"/>
      <c r="E21" s="270"/>
      <c r="F21" s="279"/>
      <c r="G21" s="270"/>
      <c r="I21" s="16"/>
      <c r="K21" s="270"/>
    </row>
    <row r="22" spans="2:11" ht="15.5">
      <c r="B22" s="16"/>
      <c r="C22" s="89" t="s">
        <v>430</v>
      </c>
      <c r="D22" s="89"/>
      <c r="E22" s="281">
        <v>125</v>
      </c>
      <c r="F22" s="279"/>
      <c r="G22" s="281">
        <v>130</v>
      </c>
      <c r="I22" s="74" t="s">
        <v>406</v>
      </c>
      <c r="K22" s="37">
        <f t="shared" ref="K22:K23" si="1">SUM(G22:J22)</f>
        <v>130</v>
      </c>
    </row>
    <row r="23" spans="2:11" ht="15.5">
      <c r="B23" s="16"/>
      <c r="C23" s="89" t="s">
        <v>431</v>
      </c>
      <c r="D23" s="89"/>
      <c r="E23" s="281">
        <v>225</v>
      </c>
      <c r="F23" s="279"/>
      <c r="G23" s="281">
        <v>235</v>
      </c>
      <c r="I23" s="74" t="s">
        <v>406</v>
      </c>
      <c r="K23" s="37">
        <f t="shared" si="1"/>
        <v>235</v>
      </c>
    </row>
    <row r="24" spans="2:11" ht="15.5">
      <c r="B24" s="16"/>
      <c r="C24" s="16"/>
      <c r="D24" s="16"/>
      <c r="E24" s="281"/>
      <c r="F24" s="279"/>
      <c r="G24" s="281"/>
      <c r="I24" s="282"/>
      <c r="K24" s="281"/>
    </row>
    <row r="25" spans="2:11" ht="15.5">
      <c r="B25" s="16"/>
      <c r="C25" s="28" t="s">
        <v>432</v>
      </c>
      <c r="D25" s="28"/>
      <c r="E25" s="281"/>
      <c r="F25" s="279"/>
      <c r="G25" s="281"/>
      <c r="I25" s="282"/>
      <c r="K25" s="281"/>
    </row>
    <row r="26" spans="2:11" ht="15.5">
      <c r="B26" s="16"/>
      <c r="C26" s="89" t="s">
        <v>430</v>
      </c>
      <c r="D26" s="89"/>
      <c r="E26" s="281">
        <v>300</v>
      </c>
      <c r="F26" s="279"/>
      <c r="G26" s="281">
        <v>315</v>
      </c>
      <c r="I26" s="74" t="s">
        <v>406</v>
      </c>
      <c r="K26" s="37">
        <f t="shared" ref="K26:K28" si="2">SUM(G26:J26)</f>
        <v>315</v>
      </c>
    </row>
    <row r="27" spans="2:11" ht="15.5">
      <c r="B27" s="16"/>
      <c r="C27" s="89" t="s">
        <v>431</v>
      </c>
      <c r="D27" s="89"/>
      <c r="E27" s="281">
        <v>575</v>
      </c>
      <c r="F27" s="279"/>
      <c r="G27" s="281">
        <v>600</v>
      </c>
      <c r="I27" s="74" t="s">
        <v>406</v>
      </c>
      <c r="K27" s="37">
        <f t="shared" si="2"/>
        <v>600</v>
      </c>
    </row>
    <row r="28" spans="2:11" ht="15.5">
      <c r="B28" s="16"/>
      <c r="C28" s="89" t="s">
        <v>433</v>
      </c>
      <c r="D28" s="89"/>
      <c r="E28" s="281">
        <v>875</v>
      </c>
      <c r="F28" s="279"/>
      <c r="G28" s="281">
        <v>925</v>
      </c>
      <c r="I28" s="74" t="s">
        <v>406</v>
      </c>
      <c r="K28" s="37">
        <f t="shared" si="2"/>
        <v>925</v>
      </c>
    </row>
    <row r="29" spans="2:11" ht="15.5">
      <c r="B29" s="16"/>
      <c r="C29" s="16"/>
      <c r="D29" s="16"/>
      <c r="E29" s="281"/>
      <c r="F29" s="279"/>
      <c r="G29" s="281"/>
      <c r="I29" s="282"/>
      <c r="K29" s="281"/>
    </row>
    <row r="30" spans="2:11" ht="15.5">
      <c r="B30" s="16"/>
      <c r="C30" s="29" t="s">
        <v>434</v>
      </c>
      <c r="D30" s="29"/>
      <c r="E30" s="281"/>
      <c r="F30" s="279"/>
      <c r="G30" s="281"/>
      <c r="I30" s="282"/>
      <c r="K30" s="281"/>
    </row>
    <row r="31" spans="2:11" ht="15.5">
      <c r="B31" s="16"/>
      <c r="C31" s="89" t="s">
        <v>430</v>
      </c>
      <c r="D31" s="89"/>
      <c r="E31" s="281">
        <v>575</v>
      </c>
      <c r="F31" s="279"/>
      <c r="G31" s="281">
        <v>600</v>
      </c>
      <c r="I31" s="74" t="s">
        <v>406</v>
      </c>
      <c r="K31" s="37">
        <f t="shared" ref="K31:K34" si="3">SUM(G31:J31)</f>
        <v>600</v>
      </c>
    </row>
    <row r="32" spans="2:11" ht="15.5">
      <c r="B32" s="16"/>
      <c r="C32" s="89" t="s">
        <v>431</v>
      </c>
      <c r="D32" s="89"/>
      <c r="E32" s="281">
        <v>1175</v>
      </c>
      <c r="F32" s="279"/>
      <c r="G32" s="281">
        <v>1225</v>
      </c>
      <c r="I32" s="74" t="s">
        <v>406</v>
      </c>
      <c r="K32" s="37">
        <f t="shared" si="3"/>
        <v>1225</v>
      </c>
    </row>
    <row r="33" spans="2:11" ht="15.5">
      <c r="B33" s="16"/>
      <c r="C33" s="89" t="s">
        <v>433</v>
      </c>
      <c r="D33" s="89"/>
      <c r="E33" s="281">
        <v>2350</v>
      </c>
      <c r="F33" s="281"/>
      <c r="G33" s="281">
        <v>2475</v>
      </c>
      <c r="H33" s="282"/>
      <c r="I33" s="74" t="s">
        <v>406</v>
      </c>
      <c r="J33" s="282"/>
      <c r="K33" s="37">
        <f t="shared" si="3"/>
        <v>2475</v>
      </c>
    </row>
    <row r="34" spans="2:11" ht="15.5">
      <c r="B34" s="16"/>
      <c r="C34" s="89" t="s">
        <v>435</v>
      </c>
      <c r="D34" s="89"/>
      <c r="E34" s="281">
        <v>3525</v>
      </c>
      <c r="F34" s="281"/>
      <c r="G34" s="281">
        <v>3700</v>
      </c>
      <c r="H34" s="282"/>
      <c r="I34" s="74" t="s">
        <v>406</v>
      </c>
      <c r="J34" s="282"/>
      <c r="K34" s="37">
        <f t="shared" si="3"/>
        <v>3700</v>
      </c>
    </row>
    <row r="35" spans="2:11" ht="15.5">
      <c r="B35" s="16"/>
      <c r="C35" s="16"/>
      <c r="D35" s="16"/>
      <c r="E35" s="281"/>
      <c r="F35" s="281"/>
      <c r="G35" s="281"/>
      <c r="H35" s="282"/>
      <c r="I35" s="282"/>
      <c r="J35" s="282"/>
      <c r="K35" s="281"/>
    </row>
    <row r="36" spans="2:11" ht="15.5">
      <c r="B36" s="28" t="s">
        <v>436</v>
      </c>
      <c r="C36" s="28"/>
      <c r="D36" s="28"/>
      <c r="E36" s="281"/>
      <c r="F36" s="281"/>
      <c r="G36" s="281"/>
      <c r="H36" s="282"/>
      <c r="I36" s="282"/>
      <c r="J36" s="282"/>
      <c r="K36" s="281"/>
    </row>
    <row r="37" spans="2:11" ht="15.5">
      <c r="B37" s="16"/>
      <c r="C37" s="283" t="s">
        <v>437</v>
      </c>
      <c r="D37" s="283"/>
      <c r="E37" s="281"/>
      <c r="F37" s="281"/>
      <c r="G37" s="281"/>
      <c r="H37" s="282"/>
      <c r="I37" s="282"/>
      <c r="J37" s="282"/>
      <c r="K37" s="281"/>
    </row>
    <row r="38" spans="2:11" ht="15.5">
      <c r="B38" s="16"/>
      <c r="C38" s="89" t="s">
        <v>438</v>
      </c>
      <c r="D38" s="89"/>
      <c r="E38" s="281">
        <v>225</v>
      </c>
      <c r="F38" s="281"/>
      <c r="G38" s="281">
        <v>235</v>
      </c>
      <c r="H38" s="282"/>
      <c r="I38" s="74" t="s">
        <v>406</v>
      </c>
      <c r="J38" s="282"/>
      <c r="K38" s="37">
        <f t="shared" ref="K38:K41" si="4">SUM(G38:J38)</f>
        <v>235</v>
      </c>
    </row>
    <row r="39" spans="2:11" ht="15.5">
      <c r="B39" s="16"/>
      <c r="C39" s="89" t="s">
        <v>439</v>
      </c>
      <c r="D39" s="89"/>
      <c r="E39" s="281">
        <v>550</v>
      </c>
      <c r="F39" s="281"/>
      <c r="G39" s="281">
        <v>575</v>
      </c>
      <c r="H39" s="282"/>
      <c r="I39" s="74" t="s">
        <v>406</v>
      </c>
      <c r="J39" s="282"/>
      <c r="K39" s="37">
        <f t="shared" si="4"/>
        <v>575</v>
      </c>
    </row>
    <row r="40" spans="2:11" ht="15.5">
      <c r="B40" s="16"/>
      <c r="C40" s="89" t="s">
        <v>440</v>
      </c>
      <c r="D40" s="89"/>
      <c r="E40" s="281">
        <v>1125</v>
      </c>
      <c r="F40" s="281"/>
      <c r="G40" s="281">
        <v>1175</v>
      </c>
      <c r="H40" s="282"/>
      <c r="I40" s="74" t="s">
        <v>406</v>
      </c>
      <c r="J40" s="282"/>
      <c r="K40" s="37">
        <f t="shared" si="4"/>
        <v>1175</v>
      </c>
    </row>
    <row r="41" spans="2:11" ht="15.5">
      <c r="B41" s="16"/>
      <c r="C41" s="89" t="s">
        <v>441</v>
      </c>
      <c r="D41" s="89"/>
      <c r="E41" s="281">
        <v>1675</v>
      </c>
      <c r="F41" s="281"/>
      <c r="G41" s="281">
        <v>1750</v>
      </c>
      <c r="H41" s="282"/>
      <c r="I41" s="74" t="s">
        <v>406</v>
      </c>
      <c r="J41" s="282"/>
      <c r="K41" s="37">
        <f t="shared" si="4"/>
        <v>1750</v>
      </c>
    </row>
    <row r="42" spans="2:11" ht="15.5">
      <c r="B42" s="16"/>
      <c r="C42" s="16"/>
      <c r="D42" s="16"/>
      <c r="E42" s="281"/>
      <c r="F42" s="281"/>
      <c r="G42" s="281"/>
      <c r="H42" s="282"/>
      <c r="I42" s="282"/>
      <c r="J42" s="282"/>
      <c r="K42" s="281"/>
    </row>
    <row r="43" spans="2:11" ht="15.5">
      <c r="B43" s="16"/>
      <c r="C43" s="29" t="s">
        <v>442</v>
      </c>
      <c r="D43" s="29"/>
      <c r="E43" s="281"/>
      <c r="F43" s="281"/>
      <c r="G43" s="281"/>
      <c r="H43" s="282"/>
      <c r="I43" s="282"/>
      <c r="J43" s="282"/>
      <c r="K43" s="281"/>
    </row>
    <row r="44" spans="2:11" ht="15.5">
      <c r="B44" s="16"/>
      <c r="C44" s="89" t="s">
        <v>438</v>
      </c>
      <c r="D44" s="89"/>
      <c r="E44" s="281">
        <v>575</v>
      </c>
      <c r="F44" s="281"/>
      <c r="G44" s="281">
        <v>600</v>
      </c>
      <c r="H44" s="282"/>
      <c r="I44" s="74" t="s">
        <v>406</v>
      </c>
      <c r="J44" s="282"/>
      <c r="K44" s="37">
        <f t="shared" ref="K44:K47" si="5">SUM(G44:J44)</f>
        <v>600</v>
      </c>
    </row>
    <row r="45" spans="2:11" ht="15.5">
      <c r="B45" s="16"/>
      <c r="C45" s="89" t="s">
        <v>439</v>
      </c>
      <c r="D45" s="89"/>
      <c r="E45" s="281">
        <v>875</v>
      </c>
      <c r="F45" s="281"/>
      <c r="G45" s="281">
        <v>925</v>
      </c>
      <c r="H45" s="282"/>
      <c r="I45" s="74" t="s">
        <v>406</v>
      </c>
      <c r="J45" s="282"/>
      <c r="K45" s="37">
        <f t="shared" si="5"/>
        <v>925</v>
      </c>
    </row>
    <row r="46" spans="2:11" ht="15.5">
      <c r="B46" s="16"/>
      <c r="C46" s="89" t="s">
        <v>440</v>
      </c>
      <c r="D46" s="89"/>
      <c r="E46" s="281">
        <v>1750</v>
      </c>
      <c r="F46" s="281"/>
      <c r="G46" s="281">
        <v>1850</v>
      </c>
      <c r="H46" s="282"/>
      <c r="I46" s="74" t="s">
        <v>406</v>
      </c>
      <c r="J46" s="282"/>
      <c r="K46" s="37">
        <f t="shared" si="5"/>
        <v>1850</v>
      </c>
    </row>
    <row r="47" spans="2:11" ht="15.5">
      <c r="B47" s="16"/>
      <c r="C47" s="89" t="s">
        <v>441</v>
      </c>
      <c r="D47" s="89"/>
      <c r="E47" s="281">
        <v>2225</v>
      </c>
      <c r="F47" s="281"/>
      <c r="G47" s="281">
        <v>2350</v>
      </c>
      <c r="H47" s="282"/>
      <c r="I47" s="74" t="s">
        <v>406</v>
      </c>
      <c r="J47" s="282"/>
      <c r="K47" s="37">
        <f t="shared" si="5"/>
        <v>2350</v>
      </c>
    </row>
    <row r="48" spans="2:11" ht="15.5">
      <c r="B48" s="16"/>
      <c r="C48" s="16"/>
      <c r="D48" s="16"/>
      <c r="E48" s="281"/>
      <c r="F48" s="281"/>
      <c r="G48" s="281"/>
      <c r="H48" s="282"/>
      <c r="I48" s="282"/>
      <c r="J48" s="282"/>
      <c r="K48" s="281"/>
    </row>
    <row r="49" spans="2:11" ht="15.5">
      <c r="C49" s="29" t="s">
        <v>443</v>
      </c>
      <c r="D49" s="29"/>
      <c r="E49" s="281"/>
      <c r="F49" s="281"/>
      <c r="G49" s="281"/>
      <c r="H49" s="282"/>
      <c r="I49" s="282"/>
      <c r="J49" s="282"/>
      <c r="K49" s="281"/>
    </row>
    <row r="50" spans="2:11" ht="15.5">
      <c r="B50" s="16"/>
      <c r="C50" s="89" t="s">
        <v>444</v>
      </c>
      <c r="D50" s="89"/>
      <c r="E50" s="281">
        <v>125</v>
      </c>
      <c r="F50" s="281"/>
      <c r="G50" s="281">
        <v>130</v>
      </c>
      <c r="H50" s="282"/>
      <c r="I50" s="74" t="s">
        <v>406</v>
      </c>
      <c r="J50" s="282"/>
      <c r="K50" s="37">
        <f t="shared" ref="K50:K53" si="6">SUM(G50:J50)</f>
        <v>130</v>
      </c>
    </row>
    <row r="51" spans="2:11" ht="15.5">
      <c r="B51" s="16"/>
      <c r="C51" s="16" t="s">
        <v>445</v>
      </c>
      <c r="D51" s="16"/>
      <c r="E51" s="281">
        <v>300</v>
      </c>
      <c r="F51" s="281"/>
      <c r="G51" s="281">
        <v>315</v>
      </c>
      <c r="H51" s="282"/>
      <c r="I51" s="74" t="s">
        <v>406</v>
      </c>
      <c r="J51" s="282"/>
      <c r="K51" s="37">
        <f t="shared" si="6"/>
        <v>315</v>
      </c>
    </row>
    <row r="52" spans="2:11" ht="15.5">
      <c r="B52" s="16"/>
      <c r="C52" s="16" t="s">
        <v>446</v>
      </c>
      <c r="D52" s="16"/>
      <c r="E52" s="281">
        <v>775</v>
      </c>
      <c r="F52" s="281"/>
      <c r="G52" s="281">
        <v>825</v>
      </c>
      <c r="H52" s="282"/>
      <c r="I52" s="74" t="s">
        <v>406</v>
      </c>
      <c r="J52" s="282"/>
      <c r="K52" s="37">
        <f t="shared" si="6"/>
        <v>825</v>
      </c>
    </row>
    <row r="53" spans="2:11" ht="15.5">
      <c r="B53" s="16"/>
      <c r="C53" s="16" t="s">
        <v>447</v>
      </c>
      <c r="D53" s="16"/>
      <c r="E53" s="281">
        <v>725</v>
      </c>
      <c r="F53" s="281"/>
      <c r="G53" s="281">
        <v>770</v>
      </c>
      <c r="H53" s="282"/>
      <c r="I53" s="74" t="s">
        <v>406</v>
      </c>
      <c r="J53" s="282"/>
      <c r="K53" s="37">
        <f t="shared" si="6"/>
        <v>770</v>
      </c>
    </row>
    <row r="54" spans="2:11" ht="15.5">
      <c r="B54" s="16"/>
      <c r="C54" s="16"/>
      <c r="D54" s="16"/>
      <c r="E54" s="16"/>
      <c r="F54" s="16"/>
      <c r="G54" s="16"/>
      <c r="H54" s="16"/>
      <c r="I54" s="16"/>
      <c r="J54" s="16"/>
      <c r="K54" s="16"/>
    </row>
    <row r="55" spans="2:11" ht="15.5">
      <c r="B55" s="16"/>
      <c r="C55" s="16"/>
      <c r="D55" s="16"/>
      <c r="E55" s="16"/>
      <c r="F55" s="16"/>
      <c r="G55" s="16"/>
      <c r="H55" s="16"/>
      <c r="I55" s="16"/>
      <c r="J55" s="16"/>
      <c r="K55" s="16"/>
    </row>
    <row r="56" spans="2:11" ht="15.5">
      <c r="B56" s="16"/>
      <c r="C56" s="16"/>
      <c r="D56" s="16"/>
      <c r="E56" s="282"/>
      <c r="F56" s="282"/>
      <c r="G56" s="282"/>
      <c r="H56" s="282"/>
      <c r="I56" s="282"/>
      <c r="J56" s="282"/>
      <c r="K56" s="282"/>
    </row>
    <row r="57" spans="2:11" ht="15.5">
      <c r="B57" s="16"/>
      <c r="C57" s="16"/>
      <c r="D57" s="16"/>
      <c r="E57" s="282"/>
      <c r="F57" s="282"/>
      <c r="G57" s="282"/>
      <c r="H57" s="282"/>
      <c r="I57" s="282"/>
      <c r="J57" s="282"/>
      <c r="K57" s="282"/>
    </row>
    <row r="58" spans="2:11" ht="15.5">
      <c r="B58" s="16"/>
      <c r="C58" s="16"/>
      <c r="D58" s="16"/>
      <c r="E58" s="282"/>
      <c r="F58" s="282"/>
      <c r="G58" s="282"/>
      <c r="H58" s="282"/>
      <c r="I58" s="282"/>
      <c r="J58" s="282"/>
      <c r="K58" s="282"/>
    </row>
    <row r="59" spans="2:11" ht="15.5">
      <c r="B59" s="16"/>
      <c r="C59" s="16"/>
      <c r="D59" s="16"/>
      <c r="E59" s="282"/>
      <c r="F59" s="282"/>
      <c r="G59" s="282"/>
      <c r="H59" s="282"/>
      <c r="I59" s="282"/>
      <c r="J59" s="282"/>
      <c r="K59" s="282"/>
    </row>
    <row r="60" spans="2:11" ht="15.5">
      <c r="B60" s="16"/>
      <c r="C60" s="16"/>
      <c r="D60" s="16"/>
      <c r="E60" s="282"/>
      <c r="F60" s="282"/>
      <c r="G60" s="282"/>
      <c r="H60" s="282"/>
      <c r="I60" s="282"/>
      <c r="J60" s="282"/>
      <c r="K60" s="282"/>
    </row>
    <row r="61" spans="2:11" ht="15.5">
      <c r="B61" s="16"/>
      <c r="C61" s="16"/>
      <c r="D61" s="16"/>
      <c r="E61" s="282"/>
      <c r="F61" s="282"/>
      <c r="G61" s="282"/>
      <c r="H61" s="282"/>
      <c r="I61" s="282"/>
      <c r="J61" s="282"/>
      <c r="K61" s="282"/>
    </row>
    <row r="62" spans="2:11" ht="15.5">
      <c r="B62" s="16"/>
      <c r="C62" s="16"/>
      <c r="D62" s="16"/>
      <c r="E62" s="246"/>
      <c r="F62" s="246"/>
      <c r="G62" s="246"/>
      <c r="H62" s="246"/>
      <c r="I62" s="246"/>
      <c r="J62" s="246"/>
      <c r="K62" s="246"/>
    </row>
    <row r="63" spans="2:11" ht="15.5">
      <c r="B63" s="16"/>
      <c r="C63" s="16"/>
      <c r="D63" s="16"/>
      <c r="E63" s="246"/>
      <c r="F63" s="246"/>
      <c r="G63" s="246"/>
      <c r="H63" s="246"/>
      <c r="I63" s="246"/>
      <c r="J63" s="246"/>
      <c r="K63" s="246"/>
    </row>
    <row r="64" spans="2:11">
      <c r="E64" s="284"/>
      <c r="F64" s="284"/>
      <c r="G64" s="284"/>
      <c r="H64" s="284"/>
      <c r="I64" s="284"/>
      <c r="J64" s="284"/>
      <c r="K64" s="284"/>
    </row>
    <row r="65" spans="5:11">
      <c r="E65" s="284"/>
      <c r="F65" s="284"/>
      <c r="G65" s="284"/>
      <c r="H65" s="284"/>
      <c r="I65" s="284"/>
      <c r="J65" s="284"/>
      <c r="K65" s="284"/>
    </row>
    <row r="66" spans="5:11">
      <c r="E66" s="284"/>
      <c r="F66" s="284"/>
      <c r="G66" s="284"/>
      <c r="H66" s="284"/>
      <c r="I66" s="284"/>
      <c r="J66" s="284"/>
      <c r="K66" s="284"/>
    </row>
    <row r="67" spans="5:11">
      <c r="E67" s="284"/>
      <c r="F67" s="284"/>
      <c r="G67" s="284"/>
      <c r="H67" s="284"/>
      <c r="I67" s="284"/>
      <c r="J67" s="284"/>
      <c r="K67" s="284"/>
    </row>
    <row r="68" spans="5:11">
      <c r="E68" s="284"/>
      <c r="F68" s="284"/>
      <c r="G68" s="284"/>
      <c r="H68" s="284"/>
      <c r="I68" s="284"/>
      <c r="J68" s="284"/>
      <c r="K68" s="284"/>
    </row>
    <row r="69" spans="5:11">
      <c r="E69" s="284"/>
      <c r="F69" s="284"/>
      <c r="G69" s="284"/>
      <c r="H69" s="284"/>
      <c r="I69" s="284"/>
      <c r="J69" s="284"/>
      <c r="K69" s="284"/>
    </row>
    <row r="70" spans="5:11">
      <c r="E70" s="284"/>
      <c r="F70" s="284"/>
      <c r="G70" s="284"/>
      <c r="H70" s="284"/>
      <c r="I70" s="284"/>
      <c r="J70" s="284"/>
      <c r="K70" s="284"/>
    </row>
    <row r="71" spans="5:11">
      <c r="E71" s="284"/>
      <c r="F71" s="284"/>
      <c r="G71" s="284"/>
      <c r="H71" s="284"/>
      <c r="I71" s="284"/>
      <c r="J71" s="284"/>
      <c r="K71" s="284"/>
    </row>
    <row r="72" spans="5:11">
      <c r="E72" s="284"/>
      <c r="F72" s="284"/>
      <c r="G72" s="284"/>
      <c r="H72" s="284"/>
      <c r="I72" s="284"/>
      <c r="J72" s="284"/>
      <c r="K72" s="284"/>
    </row>
    <row r="73" spans="5:11">
      <c r="E73" s="284"/>
      <c r="F73" s="284"/>
      <c r="G73" s="284"/>
      <c r="H73" s="284"/>
      <c r="I73" s="284"/>
      <c r="J73" s="284"/>
      <c r="K73" s="284"/>
    </row>
    <row r="74" spans="5:11">
      <c r="E74" s="284"/>
      <c r="F74" s="284"/>
      <c r="G74" s="284"/>
      <c r="H74" s="284"/>
      <c r="I74" s="284"/>
      <c r="J74" s="284"/>
      <c r="K74" s="284"/>
    </row>
    <row r="75" spans="5:11">
      <c r="E75" s="284"/>
      <c r="F75" s="284"/>
      <c r="G75" s="284"/>
      <c r="H75" s="284"/>
      <c r="I75" s="284"/>
      <c r="J75" s="284"/>
      <c r="K75" s="284"/>
    </row>
    <row r="76" spans="5:11">
      <c r="E76" s="284"/>
      <c r="F76" s="284"/>
      <c r="G76" s="284"/>
      <c r="H76" s="284"/>
      <c r="I76" s="284"/>
      <c r="J76" s="284"/>
      <c r="K76" s="284"/>
    </row>
    <row r="77" spans="5:11">
      <c r="E77" s="284"/>
      <c r="F77" s="284"/>
      <c r="G77" s="284"/>
      <c r="H77" s="284"/>
      <c r="I77" s="284"/>
      <c r="J77" s="284"/>
      <c r="K77" s="284"/>
    </row>
    <row r="78" spans="5:11">
      <c r="E78" s="284"/>
      <c r="F78" s="284"/>
      <c r="G78" s="284"/>
      <c r="H78" s="284"/>
      <c r="I78" s="284"/>
      <c r="J78" s="284"/>
      <c r="K78" s="284"/>
    </row>
    <row r="79" spans="5:11">
      <c r="E79" s="284"/>
      <c r="F79" s="284"/>
      <c r="G79" s="284"/>
      <c r="H79" s="284"/>
      <c r="I79" s="284"/>
      <c r="J79" s="284"/>
      <c r="K79" s="284"/>
    </row>
    <row r="80" spans="5:11">
      <c r="E80" s="284"/>
      <c r="F80" s="284"/>
      <c r="G80" s="284"/>
      <c r="H80" s="284"/>
      <c r="I80" s="284"/>
      <c r="J80" s="284"/>
      <c r="K80" s="28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5d8795-b500-49eb-ac68-960bea521f83" xsi:nil="true"/>
    <Preview xmlns="dd6be316-4b32-4ab1-a105-5a2c900f358e" xsi:nil="true"/>
    <_Flow_SignoffStatus xmlns="dd6be316-4b32-4ab1-a105-5a2c900f358e" xsi:nil="true"/>
    <lcf76f155ced4ddcb4097134ff3c332f xmlns="dd6be316-4b32-4ab1-a105-5a2c900f358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5E157616233743A9BF382649970E1E" ma:contentTypeVersion="15" ma:contentTypeDescription="Create a new document." ma:contentTypeScope="" ma:versionID="d5c04822534545a004a4f0fcf3ce4ade">
  <xsd:schema xmlns:xsd="http://www.w3.org/2001/XMLSchema" xmlns:xs="http://www.w3.org/2001/XMLSchema" xmlns:p="http://schemas.microsoft.com/office/2006/metadata/properties" xmlns:ns2="dd6be316-4b32-4ab1-a105-5a2c900f358e" xmlns:ns3="345d8795-b500-49eb-ac68-960bea521f83" targetNamespace="http://schemas.microsoft.com/office/2006/metadata/properties" ma:root="true" ma:fieldsID="5f22d889a0505749635d9c605a35f3ed" ns2:_="" ns3:_="">
    <xsd:import namespace="dd6be316-4b32-4ab1-a105-5a2c900f358e"/>
    <xsd:import namespace="345d8795-b500-49eb-ac68-960bea521f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Preview"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6be316-4b32-4ab1-a105-5a2c900f3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05fed6d7-891e-4ce3-9451-83843144b10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Preview" ma:index="21" nillable="true" ma:displayName="Preview" ma:format="Thumbnail" ma:internalName="Preview">
      <xsd:simpleType>
        <xsd:restriction base="dms:Unknown"/>
      </xsd:simpleType>
    </xsd:element>
    <xsd:element name="_Flow_SignoffStatus" ma:index="22" nillable="true" ma:displayName="Sign-off status"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5d8795-b500-49eb-ac68-960bea521f8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8263adc-fad7-4b60-84d3-0a734b72cfef}" ma:internalName="TaxCatchAll" ma:showField="CatchAllData" ma:web="345d8795-b500-49eb-ac68-960bea521f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6746AB-0F37-4FBE-8D21-61E86E6488D7}">
  <ds:schemaRefs>
    <ds:schemaRef ds:uri="http://schemas.microsoft.com/office/2006/metadata/properties"/>
    <ds:schemaRef ds:uri="http://schemas.microsoft.com/office/infopath/2007/PartnerControls"/>
    <ds:schemaRef ds:uri="345d8795-b500-49eb-ac68-960bea521f83"/>
    <ds:schemaRef ds:uri="dd6be316-4b32-4ab1-a105-5a2c900f358e"/>
  </ds:schemaRefs>
</ds:datastoreItem>
</file>

<file path=customXml/itemProps2.xml><?xml version="1.0" encoding="utf-8"?>
<ds:datastoreItem xmlns:ds="http://schemas.openxmlformats.org/officeDocument/2006/customXml" ds:itemID="{632542F1-FE2C-4710-94BB-961EADE606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6be316-4b32-4ab1-a105-5a2c900f358e"/>
    <ds:schemaRef ds:uri="345d8795-b500-49eb-ac68-960bea521f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9AFC626-58AA-4B2C-AF0E-DC9BD22E83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Front Page</vt:lpstr>
      <vt:lpstr>Planning Admin</vt:lpstr>
      <vt:lpstr>Planning App 1</vt:lpstr>
      <vt:lpstr>Planning App 2 </vt:lpstr>
      <vt:lpstr>Planning Pre App</vt:lpstr>
      <vt:lpstr>Bldng Regs</vt:lpstr>
      <vt:lpstr>Land Charges</vt:lpstr>
      <vt:lpstr>Legal</vt:lpstr>
      <vt:lpstr>Property</vt:lpstr>
      <vt:lpstr>Toilets</vt:lpstr>
      <vt:lpstr>Community Centre</vt:lpstr>
      <vt:lpstr>Resources</vt:lpstr>
      <vt:lpstr>Arts Centre</vt:lpstr>
      <vt:lpstr>Street Naming</vt:lpstr>
      <vt:lpstr>Sundry Licences</vt:lpstr>
      <vt:lpstr>Premises Licences</vt:lpstr>
      <vt:lpstr>Gaming Licences</vt:lpstr>
      <vt:lpstr>Taxi Licences</vt:lpstr>
      <vt:lpstr>Health and Animals</vt:lpstr>
      <vt:lpstr>Mobile Homes</vt:lpstr>
      <vt:lpstr>Private Water</vt:lpstr>
      <vt:lpstr>Waste</vt:lpstr>
      <vt:lpstr>Cemeteries</vt:lpstr>
      <vt:lpstr>Housing Needs</vt:lpstr>
      <vt:lpstr>Large Event Licences</vt:lpstr>
      <vt:lpstr>Env info</vt:lpstr>
      <vt:lpstr>Car Park Fees</vt:lpstr>
      <vt:lpstr>'Bldng Regs'!Print_Area</vt:lpstr>
      <vt:lpstr>'Env info'!Print_Area</vt:lpstr>
      <vt:lpstr>'Front Page'!Print_Area</vt:lpstr>
      <vt:lpstr>'Gaming Licences'!Print_Area</vt:lpstr>
      <vt:lpstr>'Health and Animals'!Print_Area</vt:lpstr>
      <vt:lpstr>'Housing Needs'!Print_Area</vt:lpstr>
      <vt:lpstr>'Land Charges'!Print_Area</vt:lpstr>
      <vt:lpstr>'Large Event Licences'!Print_Area</vt:lpstr>
      <vt:lpstr>'Mobile Homes'!Print_Area</vt:lpstr>
      <vt:lpstr>'Planning Admin'!Print_Area</vt:lpstr>
      <vt:lpstr>'Planning App 2 '!Print_Area</vt:lpstr>
      <vt:lpstr>'Planning Pre App'!Print_Area</vt:lpstr>
      <vt:lpstr>'Premises Licences'!Print_Area</vt:lpstr>
      <vt:lpstr>'Private Water'!Print_Area</vt:lpstr>
      <vt:lpstr>Resources!Print_Area</vt:lpstr>
      <vt:lpstr>'Street Naming'!Print_Area</vt:lpstr>
      <vt:lpstr>'Sundry Licences'!Print_Area</vt:lpstr>
      <vt:lpstr>'Taxi Licences'!Print_Area</vt:lpstr>
      <vt:lpstr>Waste!Print_Area</vt:lpstr>
      <vt:lpstr>'Planning Admin'!Print_Titles</vt:lpstr>
    </vt:vector>
  </TitlesOfParts>
  <Manager/>
  <Company>West Oxfordshire District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Steve Guard</cp:lastModifiedBy>
  <cp:revision/>
  <dcterms:created xsi:type="dcterms:W3CDTF">2002-10-09T15:56:08Z</dcterms:created>
  <dcterms:modified xsi:type="dcterms:W3CDTF">2025-07-23T06:44:54Z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0x0101005D5E157616233743A9BF382649970E1E</vt:lpwstr>
  </property>
  <property fmtid="{D5CDD505-2E9C-101B-9397-08002B2CF9AE}" pid="3" name="Order">
    <vt:r8>1740800</vt:r8>
  </property>
  <property fmtid="{D5CDD505-2E9C-101B-9397-08002B2CF9AE}" pid="4" name="MediaServiceImageTags">
    <vt:lpwstr/>
  </property>
</Properties>
</file>